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36" yWindow="612" windowWidth="23256" windowHeight="13116" activeTab="1"/>
  </bookViews>
  <sheets>
    <sheet name="Report description" sheetId="1" r:id="rId1"/>
    <sheet name="Opt-out " sheetId="10" r:id="rId2"/>
    <sheet name="Opt-in " sheetId="11" r:id="rId3"/>
  </sheets>
  <calcPr calcId="145621"/>
</workbook>
</file>

<file path=xl/calcChain.xml><?xml version="1.0" encoding="utf-8"?>
<calcChain xmlns="http://schemas.openxmlformats.org/spreadsheetml/2006/main">
  <c r="O20" i="10" l="1"/>
  <c r="P20" i="10" s="1"/>
  <c r="F71" i="11" l="1"/>
  <c r="E71" i="11"/>
  <c r="G70"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G6" i="11"/>
  <c r="G5" i="11"/>
  <c r="G4" i="11"/>
  <c r="N23" i="10"/>
  <c r="M23" i="10"/>
  <c r="L23" i="10"/>
  <c r="K23" i="10"/>
  <c r="J23" i="10"/>
  <c r="I23" i="10"/>
  <c r="H23" i="10"/>
  <c r="G23" i="10"/>
  <c r="F23" i="10"/>
  <c r="E23" i="10"/>
  <c r="D23" i="10"/>
  <c r="C23" i="10"/>
  <c r="O22" i="10"/>
  <c r="P22" i="10" s="1"/>
  <c r="O21" i="10"/>
  <c r="P21" i="10" s="1"/>
  <c r="O19" i="10"/>
  <c r="P19" i="10" s="1"/>
  <c r="O18" i="10"/>
  <c r="P18" i="10" s="1"/>
  <c r="O17" i="10"/>
  <c r="P17" i="10" s="1"/>
  <c r="O16" i="10"/>
  <c r="O15" i="10"/>
  <c r="P15" i="10" s="1"/>
  <c r="O14" i="10"/>
  <c r="P14" i="10" s="1"/>
  <c r="O13" i="10"/>
  <c r="P13" i="10" s="1"/>
  <c r="O12" i="10"/>
  <c r="P12" i="10" s="1"/>
  <c r="O11" i="10"/>
  <c r="P11" i="10" s="1"/>
  <c r="O10" i="10"/>
  <c r="P10" i="10" s="1"/>
  <c r="O9" i="10"/>
  <c r="P9" i="10" s="1"/>
  <c r="O8" i="10"/>
  <c r="P8" i="10" s="1"/>
  <c r="O7" i="10"/>
  <c r="P7" i="10" s="1"/>
  <c r="O6" i="10"/>
  <c r="P6" i="10" s="1"/>
  <c r="O5" i="10"/>
  <c r="P5" i="10" s="1"/>
  <c r="P24" i="10" l="1"/>
  <c r="O23" i="10"/>
  <c r="P23" i="10" s="1"/>
  <c r="G71" i="11"/>
  <c r="H24" i="10"/>
  <c r="J24" i="10"/>
  <c r="L24" i="10"/>
  <c r="G24" i="10"/>
  <c r="I24" i="10"/>
  <c r="K24" i="10"/>
</calcChain>
</file>

<file path=xl/comments1.xml><?xml version="1.0" encoding="utf-8"?>
<comments xmlns="http://schemas.openxmlformats.org/spreadsheetml/2006/main">
  <authors>
    <author>SPICHTINGER Daniel (RTD)</author>
  </authors>
  <commentList>
    <comment ref="O16" authorId="0">
      <text>
        <r>
          <rPr>
            <b/>
            <sz val="9"/>
            <color indexed="81"/>
            <rFont val="Tahoma"/>
            <family val="2"/>
          </rPr>
          <t>SPICHTINGER Daniel (RTD):</t>
        </r>
        <r>
          <rPr>
            <sz val="9"/>
            <color indexed="81"/>
            <rFont val="Tahoma"/>
            <family val="2"/>
          </rPr>
          <t xml:space="preserve">
At the time of analysis this call was not analysed yet, which is why information is only available for the proposal stage </t>
        </r>
      </text>
    </comment>
    <comment ref="F23" authorId="0">
      <text>
        <r>
          <rPr>
            <b/>
            <sz val="9"/>
            <color indexed="81"/>
            <rFont val="Tahoma"/>
            <charset val="1"/>
          </rPr>
          <t>SPICHTINGER Daniel (RTD):</t>
        </r>
        <r>
          <rPr>
            <sz val="9"/>
            <color indexed="81"/>
            <rFont val="Tahoma"/>
            <charset val="1"/>
          </rPr>
          <t xml:space="preserve">
answering yes or no was not obligatory</t>
        </r>
      </text>
    </comment>
  </commentList>
</comments>
</file>

<file path=xl/comments2.xml><?xml version="1.0" encoding="utf-8"?>
<comments xmlns="http://schemas.openxmlformats.org/spreadsheetml/2006/main">
  <authors>
    <author>SPICHTINGER Daniel (RTD)</author>
  </authors>
  <commentList>
    <comment ref="G6" authorId="0">
      <text>
        <r>
          <rPr>
            <b/>
            <sz val="9"/>
            <color indexed="81"/>
            <rFont val="Tahoma"/>
            <family val="2"/>
          </rPr>
          <t>SPICHTINGER Daniel (RTD):</t>
        </r>
        <r>
          <rPr>
            <sz val="9"/>
            <color indexed="81"/>
            <rFont val="Tahoma"/>
            <family val="2"/>
          </rPr>
          <t xml:space="preserve">
At the time of analysis this call was not analysed yet, which is why information is only available for the proposal stage </t>
        </r>
      </text>
    </comment>
    <comment ref="G11" authorId="0">
      <text>
        <r>
          <rPr>
            <b/>
            <sz val="9"/>
            <color indexed="81"/>
            <rFont val="Tahoma"/>
            <family val="2"/>
          </rPr>
          <t>SPICHTINGER Daniel (RTD):</t>
        </r>
        <r>
          <rPr>
            <sz val="9"/>
            <color indexed="81"/>
            <rFont val="Tahoma"/>
            <family val="2"/>
          </rPr>
          <t xml:space="preserve">
At the time of analysis this call was not analysed yet, which is why information is only available for the proposal stage </t>
        </r>
      </text>
    </comment>
    <comment ref="G12" authorId="0">
      <text>
        <r>
          <rPr>
            <b/>
            <sz val="9"/>
            <color indexed="81"/>
            <rFont val="Tahoma"/>
            <family val="2"/>
          </rPr>
          <t>SPICHTINGER Daniel (RTD):</t>
        </r>
        <r>
          <rPr>
            <sz val="9"/>
            <color indexed="81"/>
            <rFont val="Tahoma"/>
            <family val="2"/>
          </rPr>
          <t xml:space="preserve">
At the time of analysis this call was not analysed yet, which is why information is only available for the proposal stage </t>
        </r>
      </text>
    </comment>
    <comment ref="G13" authorId="0">
      <text>
        <r>
          <rPr>
            <b/>
            <sz val="9"/>
            <color indexed="81"/>
            <rFont val="Tahoma"/>
            <family val="2"/>
          </rPr>
          <t>SPICHTINGER Daniel (RTD):</t>
        </r>
        <r>
          <rPr>
            <sz val="9"/>
            <color indexed="81"/>
            <rFont val="Tahoma"/>
            <family val="2"/>
          </rPr>
          <t xml:space="preserve">
At the time of analysis this call was not analysed yet, which is why information is only available for the proposal stage </t>
        </r>
      </text>
    </comment>
    <comment ref="G15" authorId="0">
      <text>
        <r>
          <rPr>
            <b/>
            <sz val="9"/>
            <color indexed="81"/>
            <rFont val="Tahoma"/>
            <family val="2"/>
          </rPr>
          <t>SPICHTINGER Daniel (RTD):</t>
        </r>
        <r>
          <rPr>
            <sz val="9"/>
            <color indexed="81"/>
            <rFont val="Tahoma"/>
            <family val="2"/>
          </rPr>
          <t xml:space="preserve">
At the time of analysis this call was not analysed yet, which is why information is only available for the proposal stage </t>
        </r>
      </text>
    </comment>
    <comment ref="G30" authorId="0">
      <text>
        <r>
          <rPr>
            <b/>
            <sz val="9"/>
            <color indexed="81"/>
            <rFont val="Tahoma"/>
            <family val="2"/>
          </rPr>
          <t>SPICHTINGER Daniel (RTD):</t>
        </r>
        <r>
          <rPr>
            <sz val="9"/>
            <color indexed="81"/>
            <rFont val="Tahoma"/>
            <family val="2"/>
          </rPr>
          <t xml:space="preserve">
At the time of analysis this call was not analysed yet, which is why information is only available for the proposal stage </t>
        </r>
      </text>
    </comment>
    <comment ref="G33" authorId="0">
      <text>
        <r>
          <rPr>
            <b/>
            <sz val="9"/>
            <color indexed="81"/>
            <rFont val="Tahoma"/>
            <family val="2"/>
          </rPr>
          <t>SPICHTINGER Daniel (RTD):</t>
        </r>
        <r>
          <rPr>
            <sz val="9"/>
            <color indexed="81"/>
            <rFont val="Tahoma"/>
            <family val="2"/>
          </rPr>
          <t xml:space="preserve">
At the time of analysis this call was not analysed yet, which is why information is only available for the proposal stage </t>
        </r>
      </text>
    </comment>
    <comment ref="G35" authorId="0">
      <text>
        <r>
          <rPr>
            <b/>
            <sz val="9"/>
            <color indexed="81"/>
            <rFont val="Tahoma"/>
            <family val="2"/>
          </rPr>
          <t>SPICHTINGER Daniel (RTD):</t>
        </r>
        <r>
          <rPr>
            <sz val="9"/>
            <color indexed="81"/>
            <rFont val="Tahoma"/>
            <family val="2"/>
          </rPr>
          <t xml:space="preserve">
At the time of analysis this call was not analysed yet, which is why information is only available for the proposal stage </t>
        </r>
      </text>
    </comment>
    <comment ref="G53" authorId="0">
      <text>
        <r>
          <rPr>
            <b/>
            <sz val="9"/>
            <color indexed="81"/>
            <rFont val="Tahoma"/>
            <family val="2"/>
          </rPr>
          <t>SPICHTINGER Daniel (RTD):</t>
        </r>
        <r>
          <rPr>
            <sz val="9"/>
            <color indexed="81"/>
            <rFont val="Tahoma"/>
            <family val="2"/>
          </rPr>
          <t xml:space="preserve">
At the time of analysis this call was not analysed yet, which is why information is only available for the proposal stage </t>
        </r>
      </text>
    </comment>
    <comment ref="G62" authorId="0">
      <text>
        <r>
          <rPr>
            <b/>
            <sz val="9"/>
            <color indexed="81"/>
            <rFont val="Tahoma"/>
            <family val="2"/>
          </rPr>
          <t>SPICHTINGER Daniel (RTD):</t>
        </r>
        <r>
          <rPr>
            <sz val="9"/>
            <color indexed="81"/>
            <rFont val="Tahoma"/>
            <family val="2"/>
          </rPr>
          <t xml:space="preserve">
At the time of analysis this call was not analysed yet, which is why information is only available for the proposal stage </t>
        </r>
      </text>
    </comment>
  </commentList>
</comments>
</file>

<file path=xl/sharedStrings.xml><?xml version="1.0" encoding="utf-8"?>
<sst xmlns="http://schemas.openxmlformats.org/spreadsheetml/2006/main" count="240" uniqueCount="190">
  <si>
    <t>Document Name</t>
  </si>
  <si>
    <t>Document Description</t>
  </si>
  <si>
    <t>Universe Name</t>
  </si>
  <si>
    <t>Created date</t>
  </si>
  <si>
    <t>Report Last Refreshed On</t>
  </si>
  <si>
    <t>15/07/15 15:11:10 GMT+02:00</t>
  </si>
  <si>
    <t>Call</t>
  </si>
  <si>
    <t>Proposal stage</t>
  </si>
  <si>
    <t>Grant signature stage</t>
  </si>
  <si>
    <t>Call Id</t>
  </si>
  <si>
    <t>Number of Proposals</t>
  </si>
  <si>
    <t>e-Infrastructures</t>
  </si>
  <si>
    <t>H2020-EINFRA-2014-1</t>
  </si>
  <si>
    <t>H2020-EINFRA-2014-2</t>
  </si>
  <si>
    <t>EU-Japan Research and Development Cooperation in Net Futures</t>
  </si>
  <si>
    <t>H2020-EUJ-2014</t>
  </si>
  <si>
    <t>Overcoming the crisis: new ideas, strategies and governance structures for Europe</t>
  </si>
  <si>
    <t>H2020-EURO-SOCIETY-2014</t>
  </si>
  <si>
    <t>FET-Open - novel ideas for radically new technologies</t>
  </si>
  <si>
    <t>H2020-FETOPEN-2014-2015-RIA</t>
  </si>
  <si>
    <t>H2020-FETOPEN-2015-CSA</t>
  </si>
  <si>
    <t>FET-Proactive - emerging themes and communities</t>
  </si>
  <si>
    <t>H2020-FETPROACT-2014</t>
  </si>
  <si>
    <t>Call for promoting Gender Equality in Research and Innovation</t>
  </si>
  <si>
    <t>H2020-GERI-2014-1</t>
  </si>
  <si>
    <t>ICT 2014 - Information and Communications Technologies</t>
  </si>
  <si>
    <t>H2020-ICT-2014-1</t>
  </si>
  <si>
    <t>H2020-ICT-2014-2</t>
  </si>
  <si>
    <t>NEW FORMS OF INNOVATION</t>
  </si>
  <si>
    <t>H2020-INSO-2014</t>
  </si>
  <si>
    <t>Europe as a global actor</t>
  </si>
  <si>
    <t>H2020-INT-INCO-2014</t>
  </si>
  <si>
    <t>H2020-INT-SOCIETY-2015</t>
  </si>
  <si>
    <t>Call for integrating Society in Science and Innovation</t>
  </si>
  <si>
    <t>H2020-ISSI-2014-1</t>
  </si>
  <si>
    <t>Reflective societies: cultural heritage and European identities</t>
  </si>
  <si>
    <t>H2020-REFLECTIVE-7-2014</t>
  </si>
  <si>
    <t>H2020-REFLECTIVE-SOCIETY-2014</t>
  </si>
  <si>
    <t>Growing a Low Carbon, Resource Efficient Economy with a Sustainable Supply of Raw Materials</t>
  </si>
  <si>
    <t>H2020-SC5-2014-one-stage</t>
  </si>
  <si>
    <t>CALL – SMART CITIES AND COMMUNITIES</t>
  </si>
  <si>
    <t>H2020-SCC-2014</t>
  </si>
  <si>
    <t>The young generation in an innovative, inclusive and sustainable Europe</t>
  </si>
  <si>
    <t>H2020-YOUNG-SOCIETY-2014</t>
  </si>
  <si>
    <t>ECSEL Call 2014-1 Research and Innovation Actions</t>
  </si>
  <si>
    <t>ECSEL-2014-1</t>
  </si>
  <si>
    <t>ECSEL Call 2014-2 Innovation Actions</t>
  </si>
  <si>
    <t>ECSEL-2014-2</t>
  </si>
  <si>
    <t>EIT KICs Call 2014</t>
  </si>
  <si>
    <t>EIT-KICS-2014</t>
  </si>
  <si>
    <t>Call for proposals for ERC Advanced Grant</t>
  </si>
  <si>
    <t>ERC-2014-ADG</t>
  </si>
  <si>
    <t>Call for proposals for ERC Consolidator Grant</t>
  </si>
  <si>
    <t>ERC-2014-CoG</t>
  </si>
  <si>
    <t>Calls for proposals for ERC Proof of Concept Grant</t>
  </si>
  <si>
    <t>ERC-2014-PoC</t>
  </si>
  <si>
    <t>Call for proposals for ERC Starting Grant</t>
  </si>
  <si>
    <t>ERC-2014-STG</t>
  </si>
  <si>
    <t>Call for proposals to identify and implement novel ways to highlight the work funded by the ERC and reach out a wider public - Coordination and Support Action</t>
  </si>
  <si>
    <t>ERC-2014-SUPPORT-1</t>
  </si>
  <si>
    <t>Call for proposals for ERC Advanced Grant 2015</t>
  </si>
  <si>
    <t>ERC-2015-AdG</t>
  </si>
  <si>
    <t>ERC-2015-CoG</t>
  </si>
  <si>
    <t>ERC-2015-PoC</t>
  </si>
  <si>
    <t>ERC-2015-STG</t>
  </si>
  <si>
    <t>H2020 Named beneficiary call</t>
  </si>
  <si>
    <t>H2020-Adhoc-2014-20</t>
  </si>
  <si>
    <t>BIO BASED INDUSTRIES PPP</t>
  </si>
  <si>
    <t>H2020-BBI-PPP-2014-1</t>
  </si>
  <si>
    <t>Border Security and External Security</t>
  </si>
  <si>
    <t>H2020-BES-2014</t>
  </si>
  <si>
    <t>Blue Growth:Unlocking the potential of Seas and Oceans</t>
  </si>
  <si>
    <t>H2020-BG-2014-1</t>
  </si>
  <si>
    <t>H2020-BG-2014-2</t>
  </si>
  <si>
    <t>Boosting the Investment-Readiness of SMEs and Small Midcaps</t>
  </si>
  <si>
    <t>H2020-BIR-2014</t>
  </si>
  <si>
    <t>Capacity-Building in Technology Transfer</t>
  </si>
  <si>
    <t>H2020-CBTT-2014</t>
  </si>
  <si>
    <t>H2020-LEIT-Space-Competitiveness of the European Space Sector-2014</t>
  </si>
  <si>
    <t>H2020-COMPET-2014</t>
  </si>
  <si>
    <t>Digital Security: Cybersecurity, Privacy and Trust</t>
  </si>
  <si>
    <t>H2020-DS-2014-1</t>
  </si>
  <si>
    <t>Energy Efficiency</t>
  </si>
  <si>
    <t>H2020-EE-2014-1-PPP</t>
  </si>
  <si>
    <t>H2020-EE-2014-2-RIA</t>
  </si>
  <si>
    <t>H2020-EE-2014-3-MarketUptake</t>
  </si>
  <si>
    <t>H2020-EE-2014-4-PDA</t>
  </si>
  <si>
    <t>Call for Energy-efficient Buildings</t>
  </si>
  <si>
    <t>H2020-EeB-2014</t>
  </si>
  <si>
    <t>H2020-EeB-2015</t>
  </si>
  <si>
    <t>Earth Observation-2014-LEIT SPACE</t>
  </si>
  <si>
    <t>H2020-EO-2014</t>
  </si>
  <si>
    <t>Fight against crime and Terrorism</t>
  </si>
  <si>
    <t>H2020-FCT-2014</t>
  </si>
  <si>
    <t>Call for Factories of the Future</t>
  </si>
  <si>
    <t>H2020-FoF-2014</t>
  </si>
  <si>
    <t>Fast Track to Innovation Pilot</t>
  </si>
  <si>
    <t>H2020-FTIPilot-2015-1</t>
  </si>
  <si>
    <t>Applications in Satellite Navigation- Galileo 2014-2015</t>
  </si>
  <si>
    <t>H2020-Galileo-2014-1</t>
  </si>
  <si>
    <t>GREEN VEHICLES 2014-2015</t>
  </si>
  <si>
    <t>H2020-GV-2014</t>
  </si>
  <si>
    <t>Health Co-ordination activities</t>
  </si>
  <si>
    <t>H2020-HCO-2014</t>
  </si>
  <si>
    <t>Developing new world-class research infrastructures</t>
  </si>
  <si>
    <t>H2020-INFRADEV-1-2014-1</t>
  </si>
  <si>
    <t>H2020-INFRADEV-1-2015-1</t>
  </si>
  <si>
    <t>Integrating and opening research infrastructures of European interest</t>
  </si>
  <si>
    <t>H2020-INFRAIA-2014-2015</t>
  </si>
  <si>
    <t>Support to Innovation, Human resources, Policy and International cooperation for research infrastructures</t>
  </si>
  <si>
    <t>H2020-INFRASUPP-2014-1</t>
  </si>
  <si>
    <t>Enhancing SME innovation capacity by providing better innovation support</t>
  </si>
  <si>
    <t>H2020-INNOSUP-2014-1</t>
  </si>
  <si>
    <t>H2020-INNOSUP-2014-2</t>
  </si>
  <si>
    <t>H2020-INNOSUP-2014-6</t>
  </si>
  <si>
    <t>Innovative, Sustainable and Inclusive Bioeconomy</t>
  </si>
  <si>
    <t>H2020-ISIB-2014-1</t>
  </si>
  <si>
    <t>FCH2 JU call for proposals 2014</t>
  </si>
  <si>
    <t>H2020-JTI-FCH-2014-1</t>
  </si>
  <si>
    <t>CALL FOR COMPETITIVE LOW-CARBON ENERGY</t>
  </si>
  <si>
    <t>H2020-LCE-2014-3</t>
  </si>
  <si>
    <t>H2020-LCE-2014-4</t>
  </si>
  <si>
    <t>LEIT BIOTECHNOLOGY</t>
  </si>
  <si>
    <t>H2020-LEIT-BIO-2014-1</t>
  </si>
  <si>
    <t>MOBILITY for GROWTH 2014-2015</t>
  </si>
  <si>
    <t>H2020-MG-2014_SingleStage_A</t>
  </si>
  <si>
    <t>H2020-MG-2014_SingleStage_B</t>
  </si>
  <si>
    <t>H2020-MG-2015_TwoStages</t>
  </si>
  <si>
    <t>European Researchers' Night (NIGHT)</t>
  </si>
  <si>
    <t>H2020-MSCA-NIGHT-2014</t>
  </si>
  <si>
    <t>Marie Skłodowska-Curie Research and Innovation Staff Exchange (RISE)</t>
  </si>
  <si>
    <t>H2020-MSCA-RISE-2014</t>
  </si>
  <si>
    <t>Call for Nanotechnologies, Advanced Materials and Production</t>
  </si>
  <si>
    <t>H2020-NMP-2014-two-stage</t>
  </si>
  <si>
    <t>H2020-NMP-CSA-2014</t>
  </si>
  <si>
    <t>H2020-NMP-GV-2014</t>
  </si>
  <si>
    <t>H2020-NMP-PILOTS-2014</t>
  </si>
  <si>
    <t>Personalising health and care</t>
  </si>
  <si>
    <t>H2020-PHC-2014-single-stage</t>
  </si>
  <si>
    <t>H2020-PHC-2014-two-stage</t>
  </si>
  <si>
    <t>Prize - Innovation SOFT</t>
  </si>
  <si>
    <t>H2020-Prize-Innovation-SOFT-2014</t>
  </si>
  <si>
    <t>Protection of European assets in and from Space-2014-LEIT SPACE</t>
  </si>
  <si>
    <t>H2020-PROTEC-2014</t>
  </si>
  <si>
    <t>Sustainable Food Security</t>
  </si>
  <si>
    <t>H2020-SFS-2014-1</t>
  </si>
  <si>
    <t>H2020-SFS-2014-2</t>
  </si>
  <si>
    <t>Call for SPIRE - Sustainable Process Industries</t>
  </si>
  <si>
    <t>H2020-SPIRE-2014</t>
  </si>
  <si>
    <t>H2020-WIDESPREAD-2014</t>
  </si>
  <si>
    <t>H2020-WIDESPREAD-2014-1</t>
  </si>
  <si>
    <t>H2020-WIDESPREAD-2014-2</t>
  </si>
  <si>
    <t>H2020-WIDESPREAD-2014-3</t>
  </si>
  <si>
    <t>Call description</t>
  </si>
  <si>
    <t>Proposals</t>
  </si>
  <si>
    <t>Number of proposals and opt-outs</t>
  </si>
  <si>
    <t>opt-out reasons</t>
  </si>
  <si>
    <t>absolute numbers</t>
  </si>
  <si>
    <t>percentage</t>
  </si>
  <si>
    <t xml:space="preserve">Signed grants </t>
  </si>
  <si>
    <t xml:space="preserve">Projects funded </t>
  </si>
  <si>
    <t>Projects participating in ORD pilot</t>
  </si>
  <si>
    <t xml:space="preserve">Number of calls </t>
  </si>
  <si>
    <t xml:space="preserve">% of funded projects particiating in the ORD pilot </t>
  </si>
  <si>
    <t xml:space="preserve">% of funded projects opting out of the ORD pilot </t>
  </si>
  <si>
    <t>Voluntary opt-in</t>
  </si>
  <si>
    <t>Opt-in Number</t>
  </si>
  <si>
    <t xml:space="preserve">Opt-In Percentage </t>
  </si>
  <si>
    <t xml:space="preserve">Total </t>
  </si>
  <si>
    <t xml:space="preserve">Number opting out </t>
  </si>
  <si>
    <t>Number staying in</t>
  </si>
  <si>
    <t>No data generated</t>
  </si>
  <si>
    <t>IPR protection</t>
  </si>
  <si>
    <t>Confidentiality</t>
  </si>
  <si>
    <t xml:space="preserve">Privacy </t>
  </si>
  <si>
    <t>Main project objective jeaopardised</t>
  </si>
  <si>
    <t>Other legitimate reason</t>
  </si>
  <si>
    <t>Proposal phase</t>
  </si>
  <si>
    <t>Note: Sample does not include the SME instrument</t>
  </si>
  <si>
    <t>Not answered</t>
  </si>
  <si>
    <t xml:space="preserve">Further information </t>
  </si>
  <si>
    <t>Note</t>
  </si>
  <si>
    <t xml:space="preserve">Contact </t>
  </si>
  <si>
    <t>RTD-open-access@ec.europa.eu</t>
  </si>
  <si>
    <t>In Horizon 2020 the Commission committed itself to running a flexible pilot on open research data (ORD Pilot). The ORD pilot aims to improve and maximise access to and re-use of research data generated by Horizon 2020 projects. It takes into account the need to balance openness and protection of scientific information, commercialisation and IPR, privacy concerns, security as well as data management and preservation questions. This ORD pilot comprises various selected areas of Horizon 2020 ('core areas' ). Projects not covered by the scope of the pilot can participate on an individual and voluntary project-by-project basis ('opt-in'). Projects may also decide not to participate in the pilot ('opt-out') at any stage of the project lifecycle. 
The ORD pilot applies primarily to the data needed to validate the results presented in scientific publications. Other data can also be provided by the beneficiaries on a voluntary basis, as stated in their Data Management Plans (DMP). Costs associated with data management, including the creation of a data management plan, can be claimed as eligible costs in any Horizon 2020 grant.  
It should be noted that the potential participation in the pilot is not part of the evaluation of proposals: in other words, proposals are not evaluated more favourably because they are part of the ORD pilot and are not penalised for opting out of the ORD pilot. 
The legal requirements for projects participating in this pilot are contained in article 29.3 of the Model Grant Agreement.
This file does not contain research data generated by Horizon 2020 projects themselves. Rather it provides an overview of the take-up of the Commission's Open Research Data Pilot (ORD Pilot)
It gives statistics by call about proposals: 
- Opting out of the Pilot on Open Access Research data in H2020
- Participating in the Pilot on Open Access Research data in H2020 on a voluntary bases (opt-in)</t>
  </si>
  <si>
    <t xml:space="preserve">sample size with reasons for opt-outs: 694 </t>
  </si>
  <si>
    <t>Please consult the document Open access: the uptake of the Open Research Data Pilot in Horizon 2020. Explanatory note to the finalised data for 2014-2016</t>
  </si>
  <si>
    <r>
      <t xml:space="preserve">Open Access Research Data Pilot: uptake amongst Horizon 2020 </t>
    </r>
    <r>
      <rPr>
        <b/>
        <sz val="9"/>
        <color rgb="FFFF0000"/>
        <rFont val="Arial"/>
        <family val="2"/>
      </rPr>
      <t>2014-2015 dataset</t>
    </r>
  </si>
  <si>
    <t>Core areas (opt-outs possible) 2014-2015</t>
  </si>
  <si>
    <t>Calls not in core areas of the ORD pilot (voluntary opt-in) 2014 -2015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</si>
</sst>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h\:mm\:ss"/>
    <numFmt numFmtId="165" formatCode="0.0%"/>
  </numFmts>
  <fonts count="23" x14ac:knownFonts="1">
    <font>
      <sz val="10"/>
      <color rgb="FF000000"/>
      <name val="Arial"/>
    </font>
    <font>
      <sz val="10"/>
      <color rgb="FF000000"/>
      <name val="Arial"/>
    </font>
    <font>
      <b/>
      <sz val="9"/>
      <color rgb="FFFFFFFF"/>
      <name val="Arial"/>
    </font>
    <font>
      <sz val="9"/>
      <color rgb="FF003480"/>
      <name val="Arial"/>
    </font>
    <font>
      <b/>
      <sz val="8"/>
      <color rgb="FFFFFFFF"/>
      <name val="Arial"/>
    </font>
    <font>
      <sz val="10"/>
      <color rgb="FF000000"/>
      <name val="Arial"/>
      <family val="2"/>
    </font>
    <font>
      <sz val="9"/>
      <color rgb="FF003480"/>
      <name val="Arial"/>
      <family val="2"/>
    </font>
    <font>
      <sz val="10"/>
      <color rgb="FFFF0000"/>
      <name val="Arial"/>
      <family val="2"/>
    </font>
    <font>
      <sz val="10"/>
      <color theme="8" tint="-0.249977111117893"/>
      <name val="Arial"/>
      <family val="2"/>
    </font>
    <font>
      <b/>
      <sz val="12"/>
      <color rgb="FFFF0000"/>
      <name val="Arial"/>
      <family val="2"/>
    </font>
    <font>
      <b/>
      <sz val="12"/>
      <color rgb="FF003480"/>
      <name val="Arial"/>
      <family val="2"/>
    </font>
    <font>
      <b/>
      <sz val="9"/>
      <color rgb="FFFFFFFF"/>
      <name val="Arial"/>
      <family val="2"/>
    </font>
    <font>
      <sz val="9"/>
      <color indexed="81"/>
      <name val="Tahoma"/>
      <family val="2"/>
    </font>
    <font>
      <b/>
      <sz val="9"/>
      <color indexed="81"/>
      <name val="Tahoma"/>
      <family val="2"/>
    </font>
    <font>
      <b/>
      <sz val="10"/>
      <color rgb="FF000000"/>
      <name val="Arial"/>
      <family val="2"/>
    </font>
    <font>
      <b/>
      <sz val="10"/>
      <color rgb="FFFFFFFF"/>
      <name val="Arial"/>
      <family val="2"/>
    </font>
    <font>
      <b/>
      <sz val="11"/>
      <color rgb="FFFFFFFF"/>
      <name val="Arial"/>
      <family val="2"/>
    </font>
    <font>
      <sz val="11"/>
      <color rgb="FF000000"/>
      <name val="Arial"/>
      <family val="2"/>
    </font>
    <font>
      <u/>
      <sz val="10"/>
      <color theme="10"/>
      <name val="Arial"/>
    </font>
    <font>
      <sz val="9"/>
      <color indexed="81"/>
      <name val="Tahoma"/>
      <charset val="1"/>
    </font>
    <font>
      <b/>
      <sz val="9"/>
      <color indexed="81"/>
      <name val="Tahoma"/>
      <charset val="1"/>
    </font>
    <font>
      <b/>
      <sz val="9"/>
      <color rgb="FF003480"/>
      <name val="Arial"/>
      <family val="2"/>
    </font>
    <font>
      <b/>
      <sz val="9"/>
      <color rgb="FFFF0000"/>
      <name val="Arial"/>
      <family val="2"/>
    </font>
  </fonts>
  <fills count="10">
    <fill>
      <patternFill patternType="none"/>
    </fill>
    <fill>
      <patternFill patternType="gray125"/>
    </fill>
    <fill>
      <patternFill patternType="solid">
        <fgColor rgb="FFFFFFFF"/>
        <bgColor rgb="FFFFFFFF"/>
      </patternFill>
    </fill>
    <fill>
      <patternFill patternType="solid">
        <fgColor rgb="FF5175B9"/>
        <bgColor rgb="FFFFFFFF"/>
      </patternFill>
    </fill>
    <fill>
      <patternFill patternType="solid">
        <fgColor rgb="FFF0F0F4"/>
        <bgColor rgb="FFFFFFFF"/>
      </patternFill>
    </fill>
    <fill>
      <patternFill patternType="solid">
        <fgColor rgb="FF92D050"/>
        <bgColor rgb="FFFFFFFF"/>
      </patternFill>
    </fill>
    <fill>
      <patternFill patternType="solid">
        <fgColor rgb="FFFFC000"/>
        <bgColor rgb="FFFFFFFF"/>
      </patternFill>
    </fill>
    <fill>
      <patternFill patternType="solid">
        <fgColor rgb="FFFFC000"/>
        <bgColor indexed="64"/>
      </patternFill>
    </fill>
    <fill>
      <patternFill patternType="solid">
        <fgColor theme="0"/>
        <bgColor rgb="FFFFFFFF"/>
      </patternFill>
    </fill>
    <fill>
      <patternFill patternType="solid">
        <fgColor rgb="FFFFFF00"/>
        <bgColor rgb="FFFFFFFF"/>
      </patternFill>
    </fill>
  </fills>
  <borders count="19">
    <border>
      <left/>
      <right/>
      <top/>
      <bottom/>
      <diagonal/>
    </border>
    <border>
      <left style="thin">
        <color rgb="FFCACAD9"/>
      </left>
      <right style="thin">
        <color rgb="FFCACAD9"/>
      </right>
      <top style="thin">
        <color rgb="FFCACAD9"/>
      </top>
      <bottom style="thin">
        <color rgb="FFCACAD9"/>
      </bottom>
      <diagonal/>
    </border>
    <border>
      <left style="thin">
        <color rgb="FFCAC9D9"/>
      </left>
      <right style="thin">
        <color rgb="FFCAC9D9"/>
      </right>
      <top style="thin">
        <color rgb="FFCAC9D9"/>
      </top>
      <bottom style="thin">
        <color rgb="FFCAC9D9"/>
      </bottom>
      <diagonal/>
    </border>
    <border>
      <left style="thin">
        <color rgb="FFCACAD9"/>
      </left>
      <right/>
      <top style="thin">
        <color rgb="FFCACAD9"/>
      </top>
      <bottom style="thin">
        <color rgb="FFCACAD9"/>
      </bottom>
      <diagonal/>
    </border>
    <border>
      <left/>
      <right/>
      <top style="thin">
        <color rgb="FFCACAD9"/>
      </top>
      <bottom style="thin">
        <color rgb="FFCACAD9"/>
      </bottom>
      <diagonal/>
    </border>
    <border>
      <left/>
      <right style="thin">
        <color rgb="FFCACAD9"/>
      </right>
      <top style="thin">
        <color rgb="FFCACAD9"/>
      </top>
      <bottom style="thin">
        <color rgb="FFCACAD9"/>
      </bottom>
      <diagonal/>
    </border>
    <border>
      <left style="thin">
        <color rgb="FFCACAD9"/>
      </left>
      <right/>
      <top/>
      <bottom style="thin">
        <color rgb="FFCACAD9"/>
      </bottom>
      <diagonal/>
    </border>
    <border>
      <left/>
      <right/>
      <top/>
      <bottom style="thin">
        <color rgb="FFCACAD9"/>
      </bottom>
      <diagonal/>
    </border>
    <border>
      <left style="thin">
        <color rgb="FFCAC9D9"/>
      </left>
      <right style="thin">
        <color rgb="FFCAC9D9"/>
      </right>
      <top style="thin">
        <color rgb="FFCAC9D9"/>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rgb="FFCAC9D9"/>
      </top>
      <bottom style="thin">
        <color rgb="FFCAC9D9"/>
      </bottom>
      <diagonal/>
    </border>
    <border>
      <left/>
      <right style="thin">
        <color rgb="FFCAC9D9"/>
      </right>
      <top style="thin">
        <color rgb="FFCAC9D9"/>
      </top>
      <bottom style="thin">
        <color rgb="FFCAC9D9"/>
      </bottom>
      <diagonal/>
    </border>
  </borders>
  <cellStyleXfs count="2">
    <xf numFmtId="0" fontId="0" fillId="0" borderId="0"/>
    <xf numFmtId="0" fontId="18" fillId="0" borderId="0" applyNumberFormat="0" applyFill="0" applyBorder="0" applyAlignment="0" applyProtection="0"/>
  </cellStyleXfs>
  <cellXfs count="82">
    <xf numFmtId="0" fontId="0" fillId="0" borderId="0" xfId="0"/>
    <xf numFmtId="164" fontId="1" fillId="2" borderId="0" xfId="0" applyNumberFormat="1" applyFont="1" applyFill="1"/>
    <xf numFmtId="49" fontId="2" fillId="3" borderId="1" xfId="0" applyNumberFormat="1" applyFont="1" applyFill="1" applyBorder="1" applyAlignment="1">
      <alignment horizontal="left" vertical="center" wrapText="1"/>
    </xf>
    <xf numFmtId="49" fontId="3" fillId="4" borderId="2" xfId="0" applyNumberFormat="1" applyFont="1" applyFill="1" applyBorder="1" applyAlignment="1">
      <alignment horizontal="left"/>
    </xf>
    <xf numFmtId="49" fontId="2" fillId="3" borderId="1" xfId="0" applyNumberFormat="1" applyFont="1" applyFill="1" applyBorder="1" applyAlignment="1">
      <alignment horizontal="left" vertical="top" wrapText="1"/>
    </xf>
    <xf numFmtId="164" fontId="3" fillId="4" borderId="2" xfId="0" applyNumberFormat="1" applyFont="1" applyFill="1" applyBorder="1" applyAlignment="1">
      <alignment horizontal="left" vertical="center" wrapText="1"/>
    </xf>
    <xf numFmtId="164" fontId="3" fillId="4" borderId="2" xfId="0" applyNumberFormat="1" applyFont="1" applyFill="1" applyBorder="1" applyAlignment="1">
      <alignment horizontal="left"/>
    </xf>
    <xf numFmtId="49" fontId="4" fillId="3" borderId="1" xfId="0" applyNumberFormat="1" applyFont="1" applyFill="1" applyBorder="1" applyAlignment="1">
      <alignment horizontal="center" vertical="center" wrapText="1"/>
    </xf>
    <xf numFmtId="49" fontId="3" fillId="4" borderId="2" xfId="0" applyNumberFormat="1" applyFont="1" applyFill="1" applyBorder="1" applyAlignment="1">
      <alignment horizontal="left" wrapText="1"/>
    </xf>
    <xf numFmtId="1" fontId="3" fillId="4" borderId="2" xfId="0" applyNumberFormat="1" applyFont="1" applyFill="1" applyBorder="1" applyAlignment="1">
      <alignment horizontal="right"/>
    </xf>
    <xf numFmtId="0" fontId="3" fillId="4" borderId="2" xfId="0" applyNumberFormat="1" applyFont="1" applyFill="1" applyBorder="1" applyAlignment="1">
      <alignment horizontal="right"/>
    </xf>
    <xf numFmtId="49" fontId="3" fillId="2" borderId="2" xfId="0" applyNumberFormat="1" applyFont="1" applyFill="1" applyBorder="1" applyAlignment="1">
      <alignment horizontal="left" wrapText="1"/>
    </xf>
    <xf numFmtId="49" fontId="3" fillId="2" borderId="2" xfId="0" applyNumberFormat="1" applyFont="1" applyFill="1" applyBorder="1" applyAlignment="1">
      <alignment horizontal="left"/>
    </xf>
    <xf numFmtId="1" fontId="3" fillId="2" borderId="2" xfId="0" applyNumberFormat="1" applyFont="1" applyFill="1" applyBorder="1" applyAlignment="1">
      <alignment horizontal="right"/>
    </xf>
    <xf numFmtId="0" fontId="3" fillId="2" borderId="2" xfId="0" applyNumberFormat="1" applyFont="1" applyFill="1" applyBorder="1" applyAlignment="1">
      <alignment horizontal="right"/>
    </xf>
    <xf numFmtId="165" fontId="1" fillId="2" borderId="0" xfId="0" applyNumberFormat="1" applyFont="1" applyFill="1"/>
    <xf numFmtId="165" fontId="0" fillId="0" borderId="0" xfId="0" applyNumberFormat="1"/>
    <xf numFmtId="165" fontId="1" fillId="5" borderId="0" xfId="0" applyNumberFormat="1" applyFont="1" applyFill="1"/>
    <xf numFmtId="49" fontId="2" fillId="3" borderId="1" xfId="0" applyNumberFormat="1" applyFont="1" applyFill="1" applyBorder="1" applyAlignment="1">
      <alignment horizontal="center" vertical="center" wrapText="1"/>
    </xf>
    <xf numFmtId="0" fontId="1" fillId="2" borderId="0" xfId="0" applyNumberFormat="1" applyFont="1" applyFill="1"/>
    <xf numFmtId="0" fontId="0" fillId="0" borderId="0" xfId="0" applyNumberFormat="1"/>
    <xf numFmtId="49" fontId="6" fillId="4" borderId="2" xfId="0" applyNumberFormat="1" applyFont="1" applyFill="1" applyBorder="1" applyAlignment="1">
      <alignment horizontal="left"/>
    </xf>
    <xf numFmtId="49" fontId="6" fillId="4" borderId="2" xfId="0" applyNumberFormat="1" applyFont="1" applyFill="1" applyBorder="1" applyAlignment="1">
      <alignment horizontal="left" wrapText="1"/>
    </xf>
    <xf numFmtId="49" fontId="6" fillId="2" borderId="2" xfId="0" applyNumberFormat="1" applyFont="1" applyFill="1" applyBorder="1" applyAlignment="1">
      <alignment horizontal="left" wrapText="1"/>
    </xf>
    <xf numFmtId="49" fontId="6" fillId="2" borderId="2" xfId="0" applyNumberFormat="1" applyFont="1" applyFill="1" applyBorder="1" applyAlignment="1">
      <alignment horizontal="left"/>
    </xf>
    <xf numFmtId="49" fontId="2" fillId="3" borderId="1" xfId="0" applyNumberFormat="1" applyFont="1" applyFill="1" applyBorder="1" applyAlignment="1">
      <alignment horizontal="center" vertical="center" wrapText="1"/>
    </xf>
    <xf numFmtId="49" fontId="10" fillId="4" borderId="2" xfId="0" applyNumberFormat="1" applyFont="1" applyFill="1" applyBorder="1" applyAlignment="1">
      <alignment horizontal="center"/>
    </xf>
    <xf numFmtId="49" fontId="2" fillId="3" borderId="0"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49" fontId="11" fillId="3" borderId="0" xfId="0" applyNumberFormat="1" applyFont="1" applyFill="1" applyBorder="1" applyAlignment="1">
      <alignment horizontal="center" vertical="center" wrapText="1"/>
    </xf>
    <xf numFmtId="0" fontId="0" fillId="0" borderId="0" xfId="0" applyNumberFormat="1" applyAlignment="1">
      <alignment horizontal="center"/>
    </xf>
    <xf numFmtId="49" fontId="11" fillId="3"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xf>
    <xf numFmtId="10" fontId="1" fillId="8" borderId="5" xfId="0" applyNumberFormat="1" applyFont="1" applyFill="1" applyBorder="1" applyAlignment="1">
      <alignment horizontal="center"/>
    </xf>
    <xf numFmtId="49" fontId="3" fillId="4" borderId="8" xfId="0" applyNumberFormat="1" applyFont="1" applyFill="1" applyBorder="1" applyAlignment="1">
      <alignment horizontal="left"/>
    </xf>
    <xf numFmtId="0" fontId="1" fillId="2" borderId="10" xfId="0" applyNumberFormat="1" applyFont="1" applyFill="1" applyBorder="1"/>
    <xf numFmtId="0" fontId="1" fillId="6" borderId="10" xfId="0" applyNumberFormat="1" applyFont="1" applyFill="1" applyBorder="1"/>
    <xf numFmtId="0" fontId="0" fillId="0" borderId="12" xfId="0" applyBorder="1"/>
    <xf numFmtId="0" fontId="0" fillId="0" borderId="13" xfId="0" applyBorder="1"/>
    <xf numFmtId="0" fontId="0" fillId="0" borderId="15" xfId="0" applyBorder="1"/>
    <xf numFmtId="0" fontId="0" fillId="0" borderId="0" xfId="0" applyBorder="1"/>
    <xf numFmtId="10" fontId="5" fillId="7" borderId="0" xfId="0" applyNumberFormat="1" applyFont="1" applyFill="1" applyBorder="1"/>
    <xf numFmtId="10" fontId="0" fillId="7" borderId="0" xfId="0" applyNumberFormat="1" applyFill="1" applyBorder="1"/>
    <xf numFmtId="164" fontId="14" fillId="2" borderId="9" xfId="0" applyNumberFormat="1" applyFont="1" applyFill="1" applyBorder="1"/>
    <xf numFmtId="49" fontId="15" fillId="3" borderId="1" xfId="0" applyNumberFormat="1" applyFont="1" applyFill="1" applyBorder="1" applyAlignment="1">
      <alignment horizontal="center" vertical="center" wrapText="1"/>
    </xf>
    <xf numFmtId="164" fontId="1" fillId="0" borderId="0" xfId="0" applyNumberFormat="1" applyFont="1" applyFill="1"/>
    <xf numFmtId="0" fontId="6" fillId="0" borderId="2" xfId="0" applyNumberFormat="1" applyFont="1" applyFill="1" applyBorder="1" applyAlignment="1">
      <alignment horizontal="right"/>
    </xf>
    <xf numFmtId="0" fontId="3" fillId="0" borderId="2" xfId="0" applyNumberFormat="1" applyFont="1" applyFill="1" applyBorder="1" applyAlignment="1">
      <alignment horizontal="right"/>
    </xf>
    <xf numFmtId="0" fontId="0" fillId="0" borderId="0" xfId="0" applyFill="1"/>
    <xf numFmtId="165" fontId="1" fillId="0" borderId="0" xfId="0" applyNumberFormat="1" applyFont="1" applyFill="1"/>
    <xf numFmtId="165" fontId="7" fillId="0" borderId="0" xfId="0" applyNumberFormat="1" applyFont="1" applyFill="1"/>
    <xf numFmtId="10" fontId="7" fillId="0" borderId="0" xfId="0" applyNumberFormat="1" applyFont="1" applyFill="1"/>
    <xf numFmtId="10" fontId="1" fillId="0" borderId="0" xfId="0" applyNumberFormat="1" applyFont="1" applyFill="1"/>
    <xf numFmtId="10" fontId="8" fillId="0" borderId="0" xfId="0" applyNumberFormat="1" applyFont="1" applyFill="1"/>
    <xf numFmtId="1" fontId="7" fillId="0" borderId="10" xfId="0" applyNumberFormat="1" applyFont="1" applyFill="1" applyBorder="1"/>
    <xf numFmtId="1" fontId="1" fillId="0" borderId="10" xfId="0" applyNumberFormat="1" applyFont="1" applyFill="1" applyBorder="1"/>
    <xf numFmtId="10" fontId="9" fillId="0" borderId="10" xfId="0" applyNumberFormat="1" applyFont="1" applyFill="1" applyBorder="1"/>
    <xf numFmtId="10" fontId="9" fillId="0" borderId="11" xfId="0" applyNumberFormat="1" applyFont="1" applyFill="1" applyBorder="1"/>
    <xf numFmtId="0" fontId="0" fillId="0" borderId="0" xfId="0" applyFill="1" applyBorder="1"/>
    <xf numFmtId="165" fontId="0" fillId="0" borderId="0" xfId="0" applyNumberFormat="1" applyFill="1" applyBorder="1"/>
    <xf numFmtId="0" fontId="0" fillId="0" borderId="13" xfId="0" applyFill="1" applyBorder="1"/>
    <xf numFmtId="165" fontId="0" fillId="0" borderId="13" xfId="0" applyNumberFormat="1" applyFill="1" applyBorder="1"/>
    <xf numFmtId="0" fontId="0" fillId="0" borderId="14" xfId="0" applyFill="1" applyBorder="1"/>
    <xf numFmtId="165" fontId="0" fillId="0" borderId="0" xfId="0" applyNumberFormat="1" applyFill="1"/>
    <xf numFmtId="164" fontId="1" fillId="2" borderId="17" xfId="0" applyNumberFormat="1" applyFont="1" applyFill="1" applyBorder="1"/>
    <xf numFmtId="1" fontId="1" fillId="0" borderId="17" xfId="0" applyNumberFormat="1" applyFont="1" applyFill="1" applyBorder="1"/>
    <xf numFmtId="10" fontId="9" fillId="0" borderId="18" xfId="0" applyNumberFormat="1" applyFont="1" applyFill="1" applyBorder="1"/>
    <xf numFmtId="49" fontId="11" fillId="3" borderId="0" xfId="0" applyNumberFormat="1" applyFont="1" applyFill="1" applyBorder="1" applyAlignment="1">
      <alignment horizontal="left" vertical="center" wrapText="1"/>
    </xf>
    <xf numFmtId="49" fontId="3" fillId="9" borderId="2" xfId="0" applyNumberFormat="1" applyFont="1" applyFill="1" applyBorder="1" applyAlignment="1">
      <alignment horizontal="left" wrapText="1"/>
    </xf>
    <xf numFmtId="49" fontId="18" fillId="4" borderId="2" xfId="1" applyNumberFormat="1" applyFill="1" applyBorder="1" applyAlignment="1">
      <alignment horizontal="left"/>
    </xf>
    <xf numFmtId="1" fontId="5" fillId="0" borderId="16" xfId="0" applyNumberFormat="1" applyFont="1" applyFill="1" applyBorder="1"/>
    <xf numFmtId="0" fontId="0" fillId="6" borderId="10" xfId="0" applyNumberFormat="1" applyFont="1" applyFill="1" applyBorder="1"/>
    <xf numFmtId="49" fontId="11" fillId="3" borderId="4" xfId="0" applyNumberFormat="1" applyFont="1" applyFill="1" applyBorder="1" applyAlignment="1">
      <alignment horizontal="center" vertical="center" wrapText="1"/>
    </xf>
    <xf numFmtId="0" fontId="0" fillId="0" borderId="4" xfId="0" applyBorder="1" applyAlignment="1">
      <alignment horizontal="center" vertical="center" wrapText="1"/>
    </xf>
    <xf numFmtId="49" fontId="16" fillId="3"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49" fontId="11" fillId="3" borderId="3" xfId="0" applyNumberFormat="1" applyFont="1" applyFill="1" applyBorder="1" applyAlignment="1">
      <alignment horizontal="center" vertical="center" wrapText="1"/>
    </xf>
    <xf numFmtId="0" fontId="0" fillId="0" borderId="5" xfId="0" applyBorder="1" applyAlignment="1">
      <alignment horizontal="center" vertical="center" wrapText="1"/>
    </xf>
    <xf numFmtId="49" fontId="16" fillId="3" borderId="6" xfId="0" applyNumberFormat="1" applyFont="1" applyFill="1" applyBorder="1" applyAlignment="1">
      <alignment horizontal="center" vertical="center" wrapText="1"/>
    </xf>
    <xf numFmtId="49" fontId="16" fillId="3" borderId="7" xfId="0" applyNumberFormat="1" applyFont="1" applyFill="1" applyBorder="1" applyAlignment="1">
      <alignment horizontal="center" vertical="center" wrapText="1"/>
    </xf>
    <xf numFmtId="0" fontId="17" fillId="0" borderId="7" xfId="0" applyFont="1" applyBorder="1" applyAlignment="1"/>
    <xf numFmtId="49" fontId="21" fillId="4" borderId="2" xfId="0" applyNumberFormat="1" applyFont="1" applyFill="1"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TD-open-access@ec.europa.eu" TargetMode="External"/><Relationship Id="rId1" Type="http://schemas.openxmlformats.org/officeDocument/2006/relationships/hyperlink" Target="mailto:RTD-open-access@ec.europa.eu"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C8"/>
  <sheetViews>
    <sheetView workbookViewId="0">
      <selection activeCell="G2" sqref="G2"/>
    </sheetView>
  </sheetViews>
  <sheetFormatPr defaultRowHeight="13.2" x14ac:dyDescent="0.25"/>
  <cols>
    <col min="1" max="1" width="0.88671875" customWidth="1"/>
    <col min="2" max="2" width="28.6640625" customWidth="1"/>
    <col min="3" max="3" width="128" customWidth="1"/>
    <col min="4" max="4" width="4.6640625" customWidth="1"/>
  </cols>
  <sheetData>
    <row r="1" spans="2:3" s="1" customFormat="1" ht="18.149999999999999" customHeight="1" x14ac:dyDescent="0.25">
      <c r="B1" s="2" t="s">
        <v>0</v>
      </c>
      <c r="C1" s="81" t="s">
        <v>187</v>
      </c>
    </row>
    <row r="2" spans="2:3" s="1" customFormat="1" ht="307.5" customHeight="1" x14ac:dyDescent="0.25">
      <c r="B2" s="4" t="s">
        <v>1</v>
      </c>
      <c r="C2" s="5" t="s">
        <v>184</v>
      </c>
    </row>
    <row r="3" spans="2:3" s="1" customFormat="1" ht="18.149999999999999" customHeight="1" x14ac:dyDescent="0.25">
      <c r="B3" s="2" t="s">
        <v>2</v>
      </c>
      <c r="C3" s="69" t="s">
        <v>183</v>
      </c>
    </row>
    <row r="4" spans="2:3" s="1" customFormat="1" ht="18.149999999999999" customHeight="1" x14ac:dyDescent="0.25">
      <c r="B4" s="2" t="s">
        <v>3</v>
      </c>
      <c r="C4" s="6">
        <v>41835.631573043996</v>
      </c>
    </row>
    <row r="5" spans="2:3" s="1" customFormat="1" ht="18.149999999999999" customHeight="1" x14ac:dyDescent="0.25">
      <c r="B5" s="2" t="s">
        <v>4</v>
      </c>
      <c r="C5" s="3" t="s">
        <v>5</v>
      </c>
    </row>
    <row r="6" spans="2:3" s="1" customFormat="1" ht="28.65" customHeight="1" x14ac:dyDescent="0.25">
      <c r="B6" s="2" t="s">
        <v>181</v>
      </c>
      <c r="C6" s="3" t="s">
        <v>178</v>
      </c>
    </row>
    <row r="7" spans="2:3" x14ac:dyDescent="0.25">
      <c r="B7" s="67" t="s">
        <v>180</v>
      </c>
      <c r="C7" s="68" t="s">
        <v>186</v>
      </c>
    </row>
    <row r="8" spans="2:3" x14ac:dyDescent="0.25">
      <c r="B8" s="67" t="s">
        <v>182</v>
      </c>
      <c r="C8" s="3" t="s">
        <v>183</v>
      </c>
    </row>
  </sheetData>
  <hyperlinks>
    <hyperlink ref="C8" r:id="rId1" display="mailto:RTD-open-access@ec.europa.eu"/>
    <hyperlink ref="C3" r:id="rId2"/>
  </hyperlinks>
  <pageMargins left="0.7" right="0.7" top="0.75" bottom="0.75" header="0.3" footer="0.3"/>
  <pageSetup paperSize="9" orientation="portrait" r:id="rId3"/>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R25"/>
  <sheetViews>
    <sheetView tabSelected="1" topLeftCell="B16" workbookViewId="0">
      <selection activeCell="V5" sqref="V5"/>
    </sheetView>
  </sheetViews>
  <sheetFormatPr defaultRowHeight="13.2" x14ac:dyDescent="0.25"/>
  <cols>
    <col min="1" max="1" width="66.88671875" customWidth="1"/>
    <col min="2" max="2" width="29.109375" customWidth="1"/>
    <col min="3" max="3" width="10.109375" customWidth="1"/>
    <col min="4" max="4" width="8.6640625" customWidth="1"/>
    <col min="5" max="5" width="7" customWidth="1"/>
    <col min="6" max="7" width="9.6640625" customWidth="1"/>
    <col min="8" max="8" width="10.6640625" customWidth="1"/>
    <col min="9" max="9" width="12.44140625" customWidth="1"/>
    <col min="10" max="10" width="8.6640625" customWidth="1"/>
    <col min="11" max="11" width="13.33203125" customWidth="1"/>
    <col min="12" max="12" width="10.44140625" customWidth="1"/>
    <col min="13" max="13" width="11" style="48" customWidth="1"/>
    <col min="14" max="14" width="12.6640625" style="48" customWidth="1"/>
    <col min="15" max="15" width="12.33203125" style="63" customWidth="1"/>
    <col min="16" max="16" width="12.44140625" style="48" customWidth="1"/>
    <col min="17" max="17" width="9.109375" style="20" customWidth="1"/>
    <col min="18" max="18" width="0.33203125" customWidth="1"/>
  </cols>
  <sheetData>
    <row r="1" spans="1:18" s="1" customFormat="1" ht="99.75" customHeight="1" x14ac:dyDescent="0.3">
      <c r="A1" s="26" t="s">
        <v>188</v>
      </c>
      <c r="M1" s="45"/>
      <c r="N1" s="45"/>
      <c r="O1" s="49"/>
      <c r="P1" s="45"/>
      <c r="Q1" s="19"/>
    </row>
    <row r="2" spans="1:18" s="1" customFormat="1" ht="34.200000000000003" customHeight="1" x14ac:dyDescent="0.25">
      <c r="A2" s="74" t="s">
        <v>6</v>
      </c>
      <c r="B2" s="74" t="s">
        <v>6</v>
      </c>
      <c r="C2" s="74" t="s">
        <v>177</v>
      </c>
      <c r="D2" s="75" t="s">
        <v>7</v>
      </c>
      <c r="E2" s="75" t="s">
        <v>7</v>
      </c>
      <c r="F2" s="75" t="s">
        <v>7</v>
      </c>
      <c r="G2" s="75" t="s">
        <v>7</v>
      </c>
      <c r="H2" s="75" t="s">
        <v>7</v>
      </c>
      <c r="I2" s="75" t="s">
        <v>7</v>
      </c>
      <c r="J2" s="75" t="s">
        <v>7</v>
      </c>
      <c r="K2" s="75" t="s">
        <v>7</v>
      </c>
      <c r="L2" s="75" t="s">
        <v>7</v>
      </c>
      <c r="M2" s="74" t="s">
        <v>159</v>
      </c>
      <c r="N2" s="75" t="s">
        <v>8</v>
      </c>
      <c r="O2" s="75"/>
      <c r="P2" s="75"/>
      <c r="Q2" s="75"/>
      <c r="R2" s="75"/>
    </row>
    <row r="3" spans="1:18" s="1" customFormat="1" ht="34.200000000000003" customHeight="1" x14ac:dyDescent="0.25">
      <c r="A3" s="25"/>
      <c r="B3" s="25"/>
      <c r="C3" s="76" t="s">
        <v>155</v>
      </c>
      <c r="D3" s="73"/>
      <c r="E3" s="73"/>
      <c r="F3" s="77"/>
      <c r="G3" s="76" t="s">
        <v>156</v>
      </c>
      <c r="H3" s="73"/>
      <c r="I3" s="73"/>
      <c r="J3" s="73"/>
      <c r="K3" s="73"/>
      <c r="L3" s="77"/>
      <c r="M3" s="72" t="s">
        <v>157</v>
      </c>
      <c r="N3" s="73"/>
      <c r="O3" s="72" t="s">
        <v>158</v>
      </c>
      <c r="P3" s="73"/>
      <c r="Q3" s="29" t="s">
        <v>162</v>
      </c>
      <c r="R3" s="27"/>
    </row>
    <row r="4" spans="1:18" s="1" customFormat="1" ht="58.2" customHeight="1" x14ac:dyDescent="0.25">
      <c r="A4" s="18" t="s">
        <v>153</v>
      </c>
      <c r="B4" s="18" t="s">
        <v>9</v>
      </c>
      <c r="C4" s="18" t="s">
        <v>10</v>
      </c>
      <c r="D4" s="7" t="s">
        <v>169</v>
      </c>
      <c r="E4" s="7" t="s">
        <v>170</v>
      </c>
      <c r="F4" s="7" t="s">
        <v>179</v>
      </c>
      <c r="G4" s="7" t="s">
        <v>171</v>
      </c>
      <c r="H4" s="7" t="s">
        <v>172</v>
      </c>
      <c r="I4" s="7" t="s">
        <v>173</v>
      </c>
      <c r="J4" s="7" t="s">
        <v>174</v>
      </c>
      <c r="K4" s="7" t="s">
        <v>175</v>
      </c>
      <c r="L4" s="7" t="s">
        <v>176</v>
      </c>
      <c r="M4" s="7" t="s">
        <v>160</v>
      </c>
      <c r="N4" s="7" t="s">
        <v>161</v>
      </c>
      <c r="O4" s="7" t="s">
        <v>163</v>
      </c>
      <c r="P4" s="7" t="s">
        <v>164</v>
      </c>
      <c r="Q4" s="7" t="s">
        <v>162</v>
      </c>
    </row>
    <row r="5" spans="1:18" s="1" customFormat="1" ht="18.149999999999999" customHeight="1" x14ac:dyDescent="0.25">
      <c r="A5" s="22" t="s">
        <v>11</v>
      </c>
      <c r="B5" s="3" t="s">
        <v>12</v>
      </c>
      <c r="C5" s="9">
        <v>1</v>
      </c>
      <c r="D5" s="10">
        <v>0</v>
      </c>
      <c r="E5" s="10">
        <v>1</v>
      </c>
      <c r="F5" s="10">
        <v>0</v>
      </c>
      <c r="G5" s="10">
        <v>0</v>
      </c>
      <c r="H5" s="10">
        <v>0</v>
      </c>
      <c r="I5" s="10">
        <v>0</v>
      </c>
      <c r="J5" s="10">
        <v>0</v>
      </c>
      <c r="K5" s="10">
        <v>0</v>
      </c>
      <c r="L5" s="10">
        <v>0</v>
      </c>
      <c r="M5" s="47">
        <v>1</v>
      </c>
      <c r="N5" s="47">
        <v>1</v>
      </c>
      <c r="O5" s="50">
        <f>N5/M5</f>
        <v>1</v>
      </c>
      <c r="P5" s="51">
        <f>100%-O5</f>
        <v>0</v>
      </c>
      <c r="Q5" s="32">
        <v>1</v>
      </c>
    </row>
    <row r="6" spans="1:18" s="1" customFormat="1" ht="18.149999999999999" customHeight="1" x14ac:dyDescent="0.25">
      <c r="A6" s="11" t="s">
        <v>11</v>
      </c>
      <c r="B6" s="12" t="s">
        <v>13</v>
      </c>
      <c r="C6" s="13">
        <v>42</v>
      </c>
      <c r="D6" s="14">
        <v>16</v>
      </c>
      <c r="E6" s="14">
        <v>26</v>
      </c>
      <c r="F6" s="14">
        <v>0</v>
      </c>
      <c r="G6" s="14">
        <v>9</v>
      </c>
      <c r="H6" s="14">
        <v>1</v>
      </c>
      <c r="I6" s="14">
        <v>0</v>
      </c>
      <c r="J6" s="14">
        <v>0</v>
      </c>
      <c r="K6" s="14">
        <v>0</v>
      </c>
      <c r="L6" s="14">
        <v>3</v>
      </c>
      <c r="M6" s="47">
        <v>12</v>
      </c>
      <c r="N6" s="47">
        <v>8</v>
      </c>
      <c r="O6" s="49">
        <f t="shared" ref="O6:O23" si="0">N6/M6</f>
        <v>0.66666666666666663</v>
      </c>
      <c r="P6" s="52">
        <f>100%-O6</f>
        <v>0.33333333333333337</v>
      </c>
      <c r="Q6" s="32">
        <v>2</v>
      </c>
    </row>
    <row r="7" spans="1:18" s="1" customFormat="1" ht="24.6" customHeight="1" x14ac:dyDescent="0.25">
      <c r="A7" s="8" t="s">
        <v>14</v>
      </c>
      <c r="B7" s="3" t="s">
        <v>15</v>
      </c>
      <c r="C7" s="9">
        <v>26</v>
      </c>
      <c r="D7" s="10">
        <v>4</v>
      </c>
      <c r="E7" s="10">
        <v>15</v>
      </c>
      <c r="F7" s="10">
        <v>7</v>
      </c>
      <c r="G7" s="10">
        <v>0</v>
      </c>
      <c r="H7" s="10">
        <v>0</v>
      </c>
      <c r="I7" s="10">
        <v>0</v>
      </c>
      <c r="J7" s="10">
        <v>0</v>
      </c>
      <c r="K7" s="10">
        <v>0</v>
      </c>
      <c r="L7" s="10">
        <v>1</v>
      </c>
      <c r="M7" s="47">
        <v>4</v>
      </c>
      <c r="N7" s="47">
        <v>2</v>
      </c>
      <c r="O7" s="49">
        <f t="shared" si="0"/>
        <v>0.5</v>
      </c>
      <c r="P7" s="52">
        <f t="shared" ref="P7:P23" si="1">100%-O7</f>
        <v>0.5</v>
      </c>
      <c r="Q7" s="32">
        <v>3</v>
      </c>
    </row>
    <row r="8" spans="1:18" s="1" customFormat="1" ht="24.6" customHeight="1" x14ac:dyDescent="0.25">
      <c r="A8" s="22" t="s">
        <v>16</v>
      </c>
      <c r="B8" s="21" t="s">
        <v>17</v>
      </c>
      <c r="C8" s="9">
        <v>127</v>
      </c>
      <c r="D8" s="10">
        <v>13</v>
      </c>
      <c r="E8" s="10">
        <v>97</v>
      </c>
      <c r="F8" s="10">
        <v>17</v>
      </c>
      <c r="G8" s="10">
        <v>0</v>
      </c>
      <c r="H8" s="10">
        <v>0</v>
      </c>
      <c r="I8" s="10">
        <v>0</v>
      </c>
      <c r="J8" s="10">
        <v>2</v>
      </c>
      <c r="K8" s="10">
        <v>1</v>
      </c>
      <c r="L8" s="10">
        <v>1</v>
      </c>
      <c r="M8" s="47">
        <v>18</v>
      </c>
      <c r="N8" s="47">
        <v>18</v>
      </c>
      <c r="O8" s="50">
        <f t="shared" si="0"/>
        <v>1</v>
      </c>
      <c r="P8" s="51">
        <f t="shared" si="1"/>
        <v>0</v>
      </c>
      <c r="Q8" s="32">
        <v>4</v>
      </c>
    </row>
    <row r="9" spans="1:18" s="1" customFormat="1" ht="24.6" customHeight="1" x14ac:dyDescent="0.25">
      <c r="A9" s="8" t="s">
        <v>18</v>
      </c>
      <c r="B9" s="3" t="s">
        <v>19</v>
      </c>
      <c r="C9" s="9">
        <v>1313</v>
      </c>
      <c r="D9" s="10">
        <v>351</v>
      </c>
      <c r="E9" s="10">
        <v>957</v>
      </c>
      <c r="F9" s="10">
        <v>5</v>
      </c>
      <c r="G9" s="10">
        <v>44</v>
      </c>
      <c r="H9" s="10">
        <v>258</v>
      </c>
      <c r="I9" s="10">
        <v>8</v>
      </c>
      <c r="J9" s="10">
        <v>46</v>
      </c>
      <c r="K9" s="10">
        <v>23</v>
      </c>
      <c r="L9" s="10">
        <v>33</v>
      </c>
      <c r="M9" s="47">
        <v>46</v>
      </c>
      <c r="N9" s="47">
        <v>40</v>
      </c>
      <c r="O9" s="49">
        <f t="shared" si="0"/>
        <v>0.86956521739130432</v>
      </c>
      <c r="P9" s="52">
        <f t="shared" si="1"/>
        <v>0.13043478260869568</v>
      </c>
      <c r="Q9" s="32">
        <v>7</v>
      </c>
    </row>
    <row r="10" spans="1:18" s="1" customFormat="1" ht="24.6" customHeight="1" x14ac:dyDescent="0.25">
      <c r="A10" s="11" t="s">
        <v>21</v>
      </c>
      <c r="B10" s="12" t="s">
        <v>22</v>
      </c>
      <c r="C10" s="13">
        <v>184</v>
      </c>
      <c r="D10" s="14">
        <v>29</v>
      </c>
      <c r="E10" s="14">
        <v>118</v>
      </c>
      <c r="F10" s="14">
        <v>37</v>
      </c>
      <c r="G10" s="14">
        <v>0</v>
      </c>
      <c r="H10" s="14">
        <v>2</v>
      </c>
      <c r="I10" s="14">
        <v>1</v>
      </c>
      <c r="J10" s="14">
        <v>2</v>
      </c>
      <c r="K10" s="14">
        <v>1</v>
      </c>
      <c r="L10" s="14">
        <v>2</v>
      </c>
      <c r="M10" s="47">
        <v>13</v>
      </c>
      <c r="N10" s="47">
        <v>8</v>
      </c>
      <c r="O10" s="49">
        <f t="shared" si="0"/>
        <v>0.61538461538461542</v>
      </c>
      <c r="P10" s="52">
        <f t="shared" si="1"/>
        <v>0.38461538461538458</v>
      </c>
      <c r="Q10" s="32">
        <v>9</v>
      </c>
    </row>
    <row r="11" spans="1:18" s="1" customFormat="1" ht="24.6" customHeight="1" x14ac:dyDescent="0.25">
      <c r="A11" s="8" t="s">
        <v>23</v>
      </c>
      <c r="B11" s="21" t="s">
        <v>24</v>
      </c>
      <c r="C11" s="9">
        <v>47</v>
      </c>
      <c r="D11" s="10">
        <v>15</v>
      </c>
      <c r="E11" s="10">
        <v>32</v>
      </c>
      <c r="F11" s="10">
        <v>0</v>
      </c>
      <c r="G11" s="10">
        <v>5</v>
      </c>
      <c r="H11" s="10">
        <v>0</v>
      </c>
      <c r="I11" s="10">
        <v>1</v>
      </c>
      <c r="J11" s="10">
        <v>5</v>
      </c>
      <c r="K11" s="10">
        <v>1</v>
      </c>
      <c r="L11" s="10">
        <v>3</v>
      </c>
      <c r="M11" s="47">
        <v>5</v>
      </c>
      <c r="N11" s="47">
        <v>4</v>
      </c>
      <c r="O11" s="50">
        <f t="shared" si="0"/>
        <v>0.8</v>
      </c>
      <c r="P11" s="51">
        <f t="shared" si="1"/>
        <v>0.19999999999999996</v>
      </c>
      <c r="Q11" s="32">
        <v>12</v>
      </c>
    </row>
    <row r="12" spans="1:18" s="1" customFormat="1" ht="24.6" customHeight="1" x14ac:dyDescent="0.25">
      <c r="A12" s="11" t="s">
        <v>25</v>
      </c>
      <c r="B12" s="24" t="s">
        <v>26</v>
      </c>
      <c r="C12" s="13">
        <v>1646</v>
      </c>
      <c r="D12" s="14">
        <v>360</v>
      </c>
      <c r="E12" s="14">
        <v>1075</v>
      </c>
      <c r="F12" s="14">
        <v>211</v>
      </c>
      <c r="G12" s="14">
        <v>27</v>
      </c>
      <c r="H12" s="14">
        <v>36</v>
      </c>
      <c r="I12" s="14">
        <v>8</v>
      </c>
      <c r="J12" s="14">
        <v>26</v>
      </c>
      <c r="K12" s="14">
        <v>4</v>
      </c>
      <c r="L12" s="14">
        <v>25</v>
      </c>
      <c r="M12" s="47">
        <v>209</v>
      </c>
      <c r="N12" s="47">
        <v>134</v>
      </c>
      <c r="O12" s="49">
        <f t="shared" si="0"/>
        <v>0.64114832535885169</v>
      </c>
      <c r="P12" s="52">
        <f t="shared" si="1"/>
        <v>0.35885167464114831</v>
      </c>
      <c r="Q12" s="32">
        <v>13</v>
      </c>
    </row>
    <row r="13" spans="1:18" s="1" customFormat="1" ht="24.6" customHeight="1" x14ac:dyDescent="0.25">
      <c r="A13" s="8" t="s">
        <v>25</v>
      </c>
      <c r="B13" s="3" t="s">
        <v>27</v>
      </c>
      <c r="C13" s="9">
        <v>83</v>
      </c>
      <c r="D13" s="10">
        <v>25</v>
      </c>
      <c r="E13" s="10">
        <v>58</v>
      </c>
      <c r="F13" s="10">
        <v>0</v>
      </c>
      <c r="G13" s="10">
        <v>7</v>
      </c>
      <c r="H13" s="10">
        <v>15</v>
      </c>
      <c r="I13" s="10">
        <v>0</v>
      </c>
      <c r="J13" s="10">
        <v>2</v>
      </c>
      <c r="K13" s="10">
        <v>1</v>
      </c>
      <c r="L13" s="10">
        <v>3</v>
      </c>
      <c r="M13" s="47">
        <v>19</v>
      </c>
      <c r="N13" s="47">
        <v>9</v>
      </c>
      <c r="O13" s="49">
        <f t="shared" si="0"/>
        <v>0.47368421052631576</v>
      </c>
      <c r="P13" s="52">
        <f t="shared" si="1"/>
        <v>0.52631578947368429</v>
      </c>
      <c r="Q13" s="32">
        <v>14</v>
      </c>
    </row>
    <row r="14" spans="1:18" s="1" customFormat="1" ht="18.149999999999999" customHeight="1" x14ac:dyDescent="0.25">
      <c r="A14" s="8" t="s">
        <v>28</v>
      </c>
      <c r="B14" s="3" t="s">
        <v>29</v>
      </c>
      <c r="C14" s="9">
        <v>120</v>
      </c>
      <c r="D14" s="10">
        <v>21</v>
      </c>
      <c r="E14" s="10">
        <v>79</v>
      </c>
      <c r="F14" s="10">
        <v>20</v>
      </c>
      <c r="G14" s="10">
        <v>0</v>
      </c>
      <c r="H14" s="10">
        <v>0</v>
      </c>
      <c r="I14" s="10">
        <v>0</v>
      </c>
      <c r="J14" s="10">
        <v>3</v>
      </c>
      <c r="K14" s="10">
        <v>1</v>
      </c>
      <c r="L14" s="10">
        <v>1</v>
      </c>
      <c r="M14" s="47">
        <v>9</v>
      </c>
      <c r="N14" s="47">
        <v>8</v>
      </c>
      <c r="O14" s="49">
        <f t="shared" si="0"/>
        <v>0.88888888888888884</v>
      </c>
      <c r="P14" s="52">
        <f t="shared" si="1"/>
        <v>0.11111111111111116</v>
      </c>
      <c r="Q14" s="32">
        <v>15</v>
      </c>
    </row>
    <row r="15" spans="1:18" s="1" customFormat="1" ht="18.149999999999999" customHeight="1" x14ac:dyDescent="0.25">
      <c r="A15" s="23" t="s">
        <v>30</v>
      </c>
      <c r="B15" s="24" t="s">
        <v>31</v>
      </c>
      <c r="C15" s="13">
        <v>33</v>
      </c>
      <c r="D15" s="14">
        <v>3</v>
      </c>
      <c r="E15" s="14">
        <v>23</v>
      </c>
      <c r="F15" s="14">
        <v>7</v>
      </c>
      <c r="G15" s="14">
        <v>0</v>
      </c>
      <c r="H15" s="14">
        <v>0</v>
      </c>
      <c r="I15" s="14">
        <v>0</v>
      </c>
      <c r="J15" s="14">
        <v>0</v>
      </c>
      <c r="K15" s="14">
        <v>0</v>
      </c>
      <c r="L15" s="14">
        <v>0</v>
      </c>
      <c r="M15" s="47">
        <v>4</v>
      </c>
      <c r="N15" s="47">
        <v>0</v>
      </c>
      <c r="O15" s="49">
        <f t="shared" si="0"/>
        <v>0</v>
      </c>
      <c r="P15" s="53">
        <f t="shared" si="1"/>
        <v>1</v>
      </c>
      <c r="Q15" s="32">
        <v>16</v>
      </c>
    </row>
    <row r="16" spans="1:18" s="1" customFormat="1" ht="18.149999999999999" customHeight="1" x14ac:dyDescent="0.25">
      <c r="A16" s="11" t="s">
        <v>30</v>
      </c>
      <c r="B16" s="12" t="s">
        <v>32</v>
      </c>
      <c r="C16" s="13">
        <v>209</v>
      </c>
      <c r="D16" s="14">
        <v>33</v>
      </c>
      <c r="E16" s="14">
        <v>174</v>
      </c>
      <c r="F16" s="14">
        <v>2</v>
      </c>
      <c r="G16" s="14">
        <v>6</v>
      </c>
      <c r="H16" s="14">
        <v>8</v>
      </c>
      <c r="I16" s="14">
        <v>8</v>
      </c>
      <c r="J16" s="14">
        <v>19</v>
      </c>
      <c r="K16" s="14">
        <v>7</v>
      </c>
      <c r="L16" s="14">
        <v>4</v>
      </c>
      <c r="M16" s="47">
        <v>11</v>
      </c>
      <c r="N16" s="47">
        <v>11</v>
      </c>
      <c r="O16" s="49">
        <f t="shared" si="0"/>
        <v>1</v>
      </c>
      <c r="P16" s="52"/>
      <c r="Q16" s="32"/>
    </row>
    <row r="17" spans="1:17" s="1" customFormat="1" ht="24.6" customHeight="1" x14ac:dyDescent="0.25">
      <c r="A17" s="8" t="s">
        <v>33</v>
      </c>
      <c r="B17" s="3" t="s">
        <v>34</v>
      </c>
      <c r="C17" s="9">
        <v>35</v>
      </c>
      <c r="D17" s="10">
        <v>8</v>
      </c>
      <c r="E17" s="10">
        <v>27</v>
      </c>
      <c r="F17" s="10">
        <v>0</v>
      </c>
      <c r="G17" s="10">
        <v>6</v>
      </c>
      <c r="H17" s="10">
        <v>0</v>
      </c>
      <c r="I17" s="10">
        <v>0</v>
      </c>
      <c r="J17" s="10">
        <v>2</v>
      </c>
      <c r="K17" s="10">
        <v>0</v>
      </c>
      <c r="L17" s="10">
        <v>1</v>
      </c>
      <c r="M17" s="47">
        <v>3</v>
      </c>
      <c r="N17" s="47">
        <v>2</v>
      </c>
      <c r="O17" s="50">
        <f t="shared" si="0"/>
        <v>0.66666666666666663</v>
      </c>
      <c r="P17" s="51">
        <f t="shared" si="1"/>
        <v>0.33333333333333337</v>
      </c>
      <c r="Q17" s="32">
        <v>17</v>
      </c>
    </row>
    <row r="18" spans="1:17" s="1" customFormat="1" ht="24.6" customHeight="1" x14ac:dyDescent="0.25">
      <c r="A18" s="8" t="s">
        <v>35</v>
      </c>
      <c r="B18" s="21" t="s">
        <v>36</v>
      </c>
      <c r="C18" s="9">
        <v>94</v>
      </c>
      <c r="D18" s="10">
        <v>13</v>
      </c>
      <c r="E18" s="10">
        <v>81</v>
      </c>
      <c r="F18" s="10">
        <v>0</v>
      </c>
      <c r="G18" s="10">
        <v>3</v>
      </c>
      <c r="H18" s="10">
        <v>3</v>
      </c>
      <c r="I18" s="10">
        <v>0</v>
      </c>
      <c r="J18" s="10">
        <v>3</v>
      </c>
      <c r="K18" s="10">
        <v>1</v>
      </c>
      <c r="L18" s="10">
        <v>2</v>
      </c>
      <c r="M18" s="47">
        <v>4</v>
      </c>
      <c r="N18" s="47">
        <v>4</v>
      </c>
      <c r="O18" s="50">
        <f t="shared" si="0"/>
        <v>1</v>
      </c>
      <c r="P18" s="51">
        <f t="shared" si="1"/>
        <v>0</v>
      </c>
      <c r="Q18" s="32">
        <v>18</v>
      </c>
    </row>
    <row r="19" spans="1:17" s="1" customFormat="1" ht="24.6" customHeight="1" x14ac:dyDescent="0.25">
      <c r="A19" s="23" t="s">
        <v>35</v>
      </c>
      <c r="B19" s="24" t="s">
        <v>37</v>
      </c>
      <c r="C19" s="13">
        <v>20</v>
      </c>
      <c r="D19" s="14">
        <v>3</v>
      </c>
      <c r="E19" s="14">
        <v>10</v>
      </c>
      <c r="F19" s="14">
        <v>7</v>
      </c>
      <c r="G19" s="14">
        <v>0</v>
      </c>
      <c r="H19" s="14">
        <v>0</v>
      </c>
      <c r="I19" s="14">
        <v>0</v>
      </c>
      <c r="J19" s="14">
        <v>0</v>
      </c>
      <c r="K19" s="14">
        <v>0</v>
      </c>
      <c r="L19" s="14">
        <v>0</v>
      </c>
      <c r="M19" s="47">
        <v>3</v>
      </c>
      <c r="N19" s="47">
        <v>0</v>
      </c>
      <c r="O19" s="49">
        <f t="shared" si="0"/>
        <v>0</v>
      </c>
      <c r="P19" s="53">
        <f t="shared" si="1"/>
        <v>1</v>
      </c>
      <c r="Q19" s="32">
        <v>19</v>
      </c>
    </row>
    <row r="20" spans="1:17" s="1" customFormat="1" ht="35.1" customHeight="1" x14ac:dyDescent="0.25">
      <c r="A20" s="11" t="s">
        <v>38</v>
      </c>
      <c r="B20" s="12" t="s">
        <v>39</v>
      </c>
      <c r="C20" s="13">
        <v>29</v>
      </c>
      <c r="D20" s="14">
        <v>6</v>
      </c>
      <c r="E20" s="14">
        <v>14</v>
      </c>
      <c r="F20" s="14">
        <v>9</v>
      </c>
      <c r="G20" s="14">
        <v>0</v>
      </c>
      <c r="H20" s="14">
        <v>0</v>
      </c>
      <c r="I20" s="14">
        <v>0</v>
      </c>
      <c r="J20" s="14">
        <v>0</v>
      </c>
      <c r="K20" s="14">
        <v>0</v>
      </c>
      <c r="L20" s="14">
        <v>1</v>
      </c>
      <c r="M20" s="47">
        <v>17</v>
      </c>
      <c r="N20" s="47">
        <v>4</v>
      </c>
      <c r="O20" s="49">
        <f t="shared" si="0"/>
        <v>0.23529411764705882</v>
      </c>
      <c r="P20" s="52">
        <f t="shared" si="1"/>
        <v>0.76470588235294112</v>
      </c>
      <c r="Q20" s="32">
        <v>20</v>
      </c>
    </row>
    <row r="21" spans="1:17" s="1" customFormat="1" ht="18.149999999999999" customHeight="1" x14ac:dyDescent="0.25">
      <c r="A21" s="11" t="s">
        <v>40</v>
      </c>
      <c r="B21" s="12" t="s">
        <v>41</v>
      </c>
      <c r="C21" s="13">
        <v>38</v>
      </c>
      <c r="D21" s="14">
        <v>4</v>
      </c>
      <c r="E21" s="14">
        <v>25</v>
      </c>
      <c r="F21" s="14">
        <v>9</v>
      </c>
      <c r="G21" s="14">
        <v>0</v>
      </c>
      <c r="H21" s="14">
        <v>0</v>
      </c>
      <c r="I21" s="14">
        <v>1</v>
      </c>
      <c r="J21" s="14">
        <v>1</v>
      </c>
      <c r="K21" s="14">
        <v>0</v>
      </c>
      <c r="L21" s="14">
        <v>1</v>
      </c>
      <c r="M21" s="47">
        <v>4</v>
      </c>
      <c r="N21" s="47">
        <v>2</v>
      </c>
      <c r="O21" s="49">
        <f t="shared" si="0"/>
        <v>0.5</v>
      </c>
      <c r="P21" s="52">
        <f t="shared" si="1"/>
        <v>0.5</v>
      </c>
      <c r="Q21" s="32">
        <v>22</v>
      </c>
    </row>
    <row r="22" spans="1:17" s="1" customFormat="1" ht="24.6" customHeight="1" x14ac:dyDescent="0.25">
      <c r="A22" s="23" t="s">
        <v>42</v>
      </c>
      <c r="B22" s="24" t="s">
        <v>43</v>
      </c>
      <c r="C22" s="13">
        <v>118</v>
      </c>
      <c r="D22" s="14">
        <v>23</v>
      </c>
      <c r="E22" s="14">
        <v>81</v>
      </c>
      <c r="F22" s="14">
        <v>14</v>
      </c>
      <c r="G22" s="14">
        <v>2</v>
      </c>
      <c r="H22" s="14">
        <v>0</v>
      </c>
      <c r="I22" s="14">
        <v>1</v>
      </c>
      <c r="J22" s="14">
        <v>3</v>
      </c>
      <c r="K22" s="14">
        <v>0</v>
      </c>
      <c r="L22" s="14">
        <v>1</v>
      </c>
      <c r="M22" s="47">
        <v>8</v>
      </c>
      <c r="N22" s="47">
        <v>8</v>
      </c>
      <c r="O22" s="50">
        <f t="shared" si="0"/>
        <v>1</v>
      </c>
      <c r="P22" s="51">
        <f t="shared" si="1"/>
        <v>0</v>
      </c>
      <c r="Q22" s="32">
        <v>28</v>
      </c>
    </row>
    <row r="23" spans="1:17" s="1" customFormat="1" ht="28.65" customHeight="1" x14ac:dyDescent="0.3">
      <c r="A23" s="43" t="s">
        <v>168</v>
      </c>
      <c r="B23" s="34" t="s">
        <v>168</v>
      </c>
      <c r="C23" s="35">
        <f t="shared" ref="C23:N23" si="2">SUM(C5:C22)</f>
        <v>4165</v>
      </c>
      <c r="D23" s="36">
        <f t="shared" si="2"/>
        <v>927</v>
      </c>
      <c r="E23" s="35">
        <f t="shared" si="2"/>
        <v>2893</v>
      </c>
      <c r="F23" s="35">
        <f t="shared" si="2"/>
        <v>345</v>
      </c>
      <c r="G23" s="36">
        <f t="shared" si="2"/>
        <v>109</v>
      </c>
      <c r="H23" s="36">
        <f t="shared" si="2"/>
        <v>323</v>
      </c>
      <c r="I23" s="36">
        <f t="shared" si="2"/>
        <v>28</v>
      </c>
      <c r="J23" s="36">
        <f t="shared" si="2"/>
        <v>114</v>
      </c>
      <c r="K23" s="36">
        <f t="shared" si="2"/>
        <v>40</v>
      </c>
      <c r="L23" s="36">
        <f t="shared" si="2"/>
        <v>82</v>
      </c>
      <c r="M23" s="54">
        <f t="shared" si="2"/>
        <v>390</v>
      </c>
      <c r="N23" s="55">
        <f t="shared" si="2"/>
        <v>263</v>
      </c>
      <c r="O23" s="56">
        <f t="shared" si="0"/>
        <v>0.67435897435897441</v>
      </c>
      <c r="P23" s="57">
        <f t="shared" si="1"/>
        <v>0.32564102564102559</v>
      </c>
      <c r="Q23" s="33"/>
    </row>
    <row r="24" spans="1:17" x14ac:dyDescent="0.25">
      <c r="A24" s="39"/>
      <c r="B24" s="40"/>
      <c r="C24" s="40"/>
      <c r="D24" s="40"/>
      <c r="E24" s="40"/>
      <c r="F24" s="40"/>
      <c r="G24" s="41">
        <f>G23/D23</f>
        <v>0.11758360302049622</v>
      </c>
      <c r="H24" s="42">
        <f>H23/D23</f>
        <v>0.34843581445523192</v>
      </c>
      <c r="I24" s="42">
        <f>I23/D23</f>
        <v>3.0204962243797196E-2</v>
      </c>
      <c r="J24" s="42">
        <f>J23/D23</f>
        <v>0.12297734627831715</v>
      </c>
      <c r="K24" s="42">
        <f>K23/D23</f>
        <v>4.3149946062567425E-2</v>
      </c>
      <c r="L24" s="42">
        <f>L23/D23</f>
        <v>8.8457389428263214E-2</v>
      </c>
      <c r="M24" s="58"/>
      <c r="N24" s="58"/>
      <c r="O24" s="59"/>
      <c r="P24" s="70">
        <f>SUM(M23-N23)</f>
        <v>127</v>
      </c>
      <c r="Q24" s="30"/>
    </row>
    <row r="25" spans="1:17" x14ac:dyDescent="0.25">
      <c r="A25" s="37"/>
      <c r="B25" s="38"/>
      <c r="C25" s="38"/>
      <c r="D25" s="38"/>
      <c r="E25" s="38"/>
      <c r="F25" s="38"/>
      <c r="G25" s="36"/>
      <c r="H25" s="36"/>
      <c r="I25" s="71" t="s">
        <v>185</v>
      </c>
      <c r="J25" s="36"/>
      <c r="K25" s="36"/>
      <c r="L25" s="36"/>
      <c r="M25" s="60"/>
      <c r="N25" s="60"/>
      <c r="O25" s="61"/>
      <c r="P25" s="62"/>
    </row>
  </sheetData>
  <mergeCells count="7">
    <mergeCell ref="M3:N3"/>
    <mergeCell ref="M2:R2"/>
    <mergeCell ref="A2:B2"/>
    <mergeCell ref="C2:L2"/>
    <mergeCell ref="C3:F3"/>
    <mergeCell ref="G3:L3"/>
    <mergeCell ref="O3:P3"/>
  </mergeCells>
  <pageMargins left="0.7" right="0.7" top="0.75" bottom="0.75" header="0.3" footer="0.3"/>
  <pageSetup paperSize="8"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G71"/>
  <sheetViews>
    <sheetView workbookViewId="0">
      <selection activeCell="K3" sqref="K3"/>
    </sheetView>
  </sheetViews>
  <sheetFormatPr defaultRowHeight="13.2" x14ac:dyDescent="0.25"/>
  <cols>
    <col min="1" max="1" width="61.5546875" customWidth="1"/>
    <col min="2" max="2" width="31.33203125" customWidth="1"/>
    <col min="3" max="3" width="10.44140625" customWidth="1"/>
    <col min="4" max="4" width="10.33203125" customWidth="1"/>
    <col min="5" max="5" width="9.33203125" style="48" customWidth="1"/>
    <col min="6" max="6" width="8.33203125" style="48" customWidth="1"/>
    <col min="7" max="7" width="11.33203125" style="16" customWidth="1"/>
  </cols>
  <sheetData>
    <row r="1" spans="1:7" s="1" customFormat="1" ht="99.75" customHeight="1" x14ac:dyDescent="0.3">
      <c r="A1" s="26" t="s">
        <v>189</v>
      </c>
      <c r="E1" s="45"/>
      <c r="F1" s="45"/>
      <c r="G1" s="15"/>
    </row>
    <row r="2" spans="1:7" s="1" customFormat="1" ht="38.4" customHeight="1" x14ac:dyDescent="0.25">
      <c r="A2" s="74" t="s">
        <v>6</v>
      </c>
      <c r="B2" s="74" t="s">
        <v>6</v>
      </c>
      <c r="C2" s="74" t="s">
        <v>154</v>
      </c>
      <c r="D2" s="74" t="s">
        <v>7</v>
      </c>
      <c r="E2" s="78" t="s">
        <v>159</v>
      </c>
      <c r="F2" s="79" t="s">
        <v>8</v>
      </c>
      <c r="G2" s="80"/>
    </row>
    <row r="3" spans="1:7" s="1" customFormat="1" ht="45.45" customHeight="1" x14ac:dyDescent="0.25">
      <c r="A3" s="44" t="s">
        <v>153</v>
      </c>
      <c r="B3" s="18" t="s">
        <v>9</v>
      </c>
      <c r="C3" s="18" t="s">
        <v>10</v>
      </c>
      <c r="D3" s="28" t="s">
        <v>165</v>
      </c>
      <c r="E3" s="31" t="s">
        <v>160</v>
      </c>
      <c r="F3" s="31" t="s">
        <v>166</v>
      </c>
      <c r="G3" s="31" t="s">
        <v>167</v>
      </c>
    </row>
    <row r="4" spans="1:7" s="1" customFormat="1" ht="18.149999999999999" customHeight="1" x14ac:dyDescent="0.25">
      <c r="A4" s="8" t="s">
        <v>44</v>
      </c>
      <c r="B4" s="3" t="s">
        <v>45</v>
      </c>
      <c r="C4" s="9">
        <v>37</v>
      </c>
      <c r="D4" s="10">
        <v>0</v>
      </c>
      <c r="E4" s="47">
        <v>6</v>
      </c>
      <c r="F4" s="46">
        <v>0</v>
      </c>
      <c r="G4" s="15">
        <f>F4/E4</f>
        <v>0</v>
      </c>
    </row>
    <row r="5" spans="1:7" s="1" customFormat="1" ht="18.149999999999999" customHeight="1" x14ac:dyDescent="0.25">
      <c r="A5" s="11" t="s">
        <v>46</v>
      </c>
      <c r="B5" s="12" t="s">
        <v>47</v>
      </c>
      <c r="C5" s="13">
        <v>15</v>
      </c>
      <c r="D5" s="14">
        <v>0</v>
      </c>
      <c r="E5" s="47">
        <v>6</v>
      </c>
      <c r="F5" s="47">
        <v>0</v>
      </c>
      <c r="G5" s="15">
        <f t="shared" ref="G5:G44" si="0">F5/E5</f>
        <v>0</v>
      </c>
    </row>
    <row r="6" spans="1:7" s="1" customFormat="1" ht="18.149999999999999" customHeight="1" x14ac:dyDescent="0.25">
      <c r="A6" s="8" t="s">
        <v>48</v>
      </c>
      <c r="B6" s="3" t="s">
        <v>49</v>
      </c>
      <c r="C6" s="9">
        <v>8</v>
      </c>
      <c r="D6" s="10">
        <v>0</v>
      </c>
      <c r="E6" s="47">
        <v>0</v>
      </c>
      <c r="F6" s="47">
        <v>0</v>
      </c>
      <c r="G6" s="15" t="e">
        <f t="shared" si="0"/>
        <v>#DIV/0!</v>
      </c>
    </row>
    <row r="7" spans="1:7" s="1" customFormat="1" ht="18.149999999999999" customHeight="1" x14ac:dyDescent="0.25">
      <c r="A7" s="23" t="s">
        <v>50</v>
      </c>
      <c r="B7" s="24" t="s">
        <v>51</v>
      </c>
      <c r="C7" s="13">
        <v>2287</v>
      </c>
      <c r="D7" s="14">
        <v>0</v>
      </c>
      <c r="E7" s="47">
        <v>191</v>
      </c>
      <c r="F7" s="47">
        <v>0</v>
      </c>
      <c r="G7" s="15">
        <f t="shared" si="0"/>
        <v>0</v>
      </c>
    </row>
    <row r="8" spans="1:7" s="1" customFormat="1" ht="18.149999999999999" customHeight="1" x14ac:dyDescent="0.25">
      <c r="A8" s="22" t="s">
        <v>52</v>
      </c>
      <c r="B8" s="21" t="s">
        <v>53</v>
      </c>
      <c r="C8" s="9">
        <v>2527</v>
      </c>
      <c r="D8" s="10">
        <v>0</v>
      </c>
      <c r="E8" s="47">
        <v>366</v>
      </c>
      <c r="F8" s="47">
        <v>0</v>
      </c>
      <c r="G8" s="15">
        <f t="shared" si="0"/>
        <v>0</v>
      </c>
    </row>
    <row r="9" spans="1:7" s="1" customFormat="1" ht="18.149999999999999" customHeight="1" x14ac:dyDescent="0.25">
      <c r="A9" s="11" t="s">
        <v>54</v>
      </c>
      <c r="B9" s="12" t="s">
        <v>55</v>
      </c>
      <c r="C9" s="13">
        <v>442</v>
      </c>
      <c r="D9" s="14">
        <v>0</v>
      </c>
      <c r="E9" s="47">
        <v>118</v>
      </c>
      <c r="F9" s="47">
        <v>1</v>
      </c>
      <c r="G9" s="15">
        <f t="shared" si="0"/>
        <v>8.4745762711864406E-3</v>
      </c>
    </row>
    <row r="10" spans="1:7" s="1" customFormat="1" ht="18.149999999999999" customHeight="1" x14ac:dyDescent="0.25">
      <c r="A10" s="8" t="s">
        <v>56</v>
      </c>
      <c r="B10" s="3" t="s">
        <v>57</v>
      </c>
      <c r="C10" s="9">
        <v>3273</v>
      </c>
      <c r="D10" s="10">
        <v>0</v>
      </c>
      <c r="E10" s="47">
        <v>371</v>
      </c>
      <c r="F10" s="47">
        <v>1</v>
      </c>
      <c r="G10" s="15">
        <f t="shared" si="0"/>
        <v>2.6954177897574125E-3</v>
      </c>
    </row>
    <row r="11" spans="1:7" s="1" customFormat="1" ht="35.1" customHeight="1" x14ac:dyDescent="0.25">
      <c r="A11" s="11" t="s">
        <v>58</v>
      </c>
      <c r="B11" s="12" t="s">
        <v>59</v>
      </c>
      <c r="C11" s="13">
        <v>16</v>
      </c>
      <c r="D11" s="14">
        <v>0</v>
      </c>
      <c r="E11" s="47">
        <v>2</v>
      </c>
      <c r="F11" s="47">
        <v>0</v>
      </c>
      <c r="G11" s="15">
        <f t="shared" si="0"/>
        <v>0</v>
      </c>
    </row>
    <row r="12" spans="1:7" s="1" customFormat="1" ht="18.149999999999999" customHeight="1" x14ac:dyDescent="0.25">
      <c r="A12" s="8" t="s">
        <v>60</v>
      </c>
      <c r="B12" s="3" t="s">
        <v>61</v>
      </c>
      <c r="C12" s="9">
        <v>1951</v>
      </c>
      <c r="D12" s="10">
        <v>0</v>
      </c>
      <c r="E12" s="47">
        <v>276</v>
      </c>
      <c r="F12" s="47">
        <v>0</v>
      </c>
      <c r="G12" s="15">
        <f t="shared" si="0"/>
        <v>0</v>
      </c>
    </row>
    <row r="13" spans="1:7" s="1" customFormat="1" ht="18.149999999999999" customHeight="1" x14ac:dyDescent="0.25">
      <c r="A13" s="11" t="s">
        <v>52</v>
      </c>
      <c r="B13" s="12" t="s">
        <v>62</v>
      </c>
      <c r="C13" s="13">
        <v>2051</v>
      </c>
      <c r="D13" s="14">
        <v>0</v>
      </c>
      <c r="E13" s="47">
        <v>303</v>
      </c>
      <c r="F13" s="47">
        <v>0</v>
      </c>
      <c r="G13" s="15">
        <f t="shared" si="0"/>
        <v>0</v>
      </c>
    </row>
    <row r="14" spans="1:7" s="1" customFormat="1" ht="18.149999999999999" customHeight="1" x14ac:dyDescent="0.25">
      <c r="A14" s="8" t="s">
        <v>54</v>
      </c>
      <c r="B14" s="3" t="s">
        <v>63</v>
      </c>
      <c r="C14" s="9">
        <v>203</v>
      </c>
      <c r="D14" s="10">
        <v>0</v>
      </c>
      <c r="E14" s="47">
        <v>158</v>
      </c>
      <c r="F14" s="47">
        <v>0</v>
      </c>
      <c r="G14" s="15">
        <f t="shared" si="0"/>
        <v>0</v>
      </c>
    </row>
    <row r="15" spans="1:7" s="1" customFormat="1" ht="18.149999999999999" customHeight="1" x14ac:dyDescent="0.25">
      <c r="A15" s="11" t="s">
        <v>56</v>
      </c>
      <c r="B15" s="12" t="s">
        <v>64</v>
      </c>
      <c r="C15" s="13">
        <v>2920</v>
      </c>
      <c r="D15" s="14">
        <v>0</v>
      </c>
      <c r="E15" s="47">
        <v>348</v>
      </c>
      <c r="F15" s="47">
        <v>0</v>
      </c>
      <c r="G15" s="15">
        <f t="shared" si="0"/>
        <v>0</v>
      </c>
    </row>
    <row r="16" spans="1:7" s="1" customFormat="1" ht="18.149999999999999" customHeight="1" x14ac:dyDescent="0.25">
      <c r="A16" s="23" t="s">
        <v>65</v>
      </c>
      <c r="B16" s="24" t="s">
        <v>66</v>
      </c>
      <c r="C16" s="13">
        <v>230</v>
      </c>
      <c r="D16" s="14">
        <v>0</v>
      </c>
      <c r="E16" s="47">
        <v>214</v>
      </c>
      <c r="F16" s="47">
        <v>1</v>
      </c>
      <c r="G16" s="15">
        <f t="shared" si="0"/>
        <v>4.6728971962616819E-3</v>
      </c>
    </row>
    <row r="17" spans="1:7" s="1" customFormat="1" ht="18.149999999999999" customHeight="1" x14ac:dyDescent="0.25">
      <c r="A17" s="8" t="s">
        <v>67</v>
      </c>
      <c r="B17" s="3" t="s">
        <v>68</v>
      </c>
      <c r="C17" s="9">
        <v>40</v>
      </c>
      <c r="D17" s="10">
        <v>0</v>
      </c>
      <c r="E17" s="47">
        <v>10</v>
      </c>
      <c r="F17" s="47">
        <v>0</v>
      </c>
      <c r="G17" s="15">
        <f t="shared" si="0"/>
        <v>0</v>
      </c>
    </row>
    <row r="18" spans="1:7" s="1" customFormat="1" ht="18.149999999999999" customHeight="1" x14ac:dyDescent="0.25">
      <c r="A18" s="11" t="s">
        <v>69</v>
      </c>
      <c r="B18" s="12" t="s">
        <v>70</v>
      </c>
      <c r="C18" s="13">
        <v>29</v>
      </c>
      <c r="D18" s="14">
        <v>0</v>
      </c>
      <c r="E18" s="47">
        <v>5</v>
      </c>
      <c r="F18" s="47">
        <v>0</v>
      </c>
      <c r="G18" s="15">
        <f t="shared" si="0"/>
        <v>0</v>
      </c>
    </row>
    <row r="19" spans="1:7" s="1" customFormat="1" ht="18.149999999999999" customHeight="1" x14ac:dyDescent="0.25">
      <c r="A19" s="8" t="s">
        <v>71</v>
      </c>
      <c r="B19" s="3" t="s">
        <v>72</v>
      </c>
      <c r="C19" s="9">
        <v>31</v>
      </c>
      <c r="D19" s="10">
        <v>0</v>
      </c>
      <c r="E19" s="47">
        <v>6</v>
      </c>
      <c r="F19" s="47">
        <v>0</v>
      </c>
      <c r="G19" s="15">
        <f t="shared" si="0"/>
        <v>0</v>
      </c>
    </row>
    <row r="20" spans="1:7" s="1" customFormat="1" ht="18.149999999999999" customHeight="1" x14ac:dyDescent="0.25">
      <c r="A20" s="11" t="s">
        <v>71</v>
      </c>
      <c r="B20" s="12" t="s">
        <v>73</v>
      </c>
      <c r="C20" s="13">
        <v>127</v>
      </c>
      <c r="D20" s="14">
        <v>16</v>
      </c>
      <c r="E20" s="47">
        <v>11</v>
      </c>
      <c r="F20" s="47">
        <v>2</v>
      </c>
      <c r="G20" s="15">
        <f t="shared" si="0"/>
        <v>0.18181818181818182</v>
      </c>
    </row>
    <row r="21" spans="1:7" s="1" customFormat="1" ht="18.149999999999999" customHeight="1" x14ac:dyDescent="0.25">
      <c r="A21" s="8" t="s">
        <v>74</v>
      </c>
      <c r="B21" s="3" t="s">
        <v>75</v>
      </c>
      <c r="C21" s="9">
        <v>12</v>
      </c>
      <c r="D21" s="10">
        <v>6</v>
      </c>
      <c r="E21" s="47">
        <v>1</v>
      </c>
      <c r="F21" s="47">
        <v>0</v>
      </c>
      <c r="G21" s="15">
        <f t="shared" si="0"/>
        <v>0</v>
      </c>
    </row>
    <row r="22" spans="1:7" s="1" customFormat="1" ht="18.149999999999999" customHeight="1" x14ac:dyDescent="0.25">
      <c r="A22" s="11" t="s">
        <v>76</v>
      </c>
      <c r="B22" s="12" t="s">
        <v>77</v>
      </c>
      <c r="C22" s="13">
        <v>24</v>
      </c>
      <c r="D22" s="14">
        <v>3</v>
      </c>
      <c r="E22" s="47">
        <v>1</v>
      </c>
      <c r="F22" s="47">
        <v>0</v>
      </c>
      <c r="G22" s="15">
        <f t="shared" si="0"/>
        <v>0</v>
      </c>
    </row>
    <row r="23" spans="1:7" s="1" customFormat="1" ht="18.149999999999999" customHeight="1" x14ac:dyDescent="0.25">
      <c r="A23" s="8" t="s">
        <v>78</v>
      </c>
      <c r="B23" s="3" t="s">
        <v>79</v>
      </c>
      <c r="C23" s="9">
        <v>122</v>
      </c>
      <c r="D23" s="10">
        <v>26</v>
      </c>
      <c r="E23" s="47">
        <v>28</v>
      </c>
      <c r="F23" s="47">
        <v>2</v>
      </c>
      <c r="G23" s="15">
        <f t="shared" si="0"/>
        <v>7.1428571428571425E-2</v>
      </c>
    </row>
    <row r="24" spans="1:7" s="1" customFormat="1" ht="18.149999999999999" customHeight="1" x14ac:dyDescent="0.25">
      <c r="A24" s="11" t="s">
        <v>80</v>
      </c>
      <c r="B24" s="12" t="s">
        <v>81</v>
      </c>
      <c r="C24" s="13">
        <v>111</v>
      </c>
      <c r="D24" s="14">
        <v>0</v>
      </c>
      <c r="E24" s="47">
        <v>13</v>
      </c>
      <c r="F24" s="47">
        <v>0</v>
      </c>
      <c r="G24" s="15">
        <f t="shared" si="0"/>
        <v>0</v>
      </c>
    </row>
    <row r="25" spans="1:7" s="1" customFormat="1" ht="18.149999999999999" customHeight="1" x14ac:dyDescent="0.25">
      <c r="A25" s="8" t="s">
        <v>82</v>
      </c>
      <c r="B25" s="3" t="s">
        <v>83</v>
      </c>
      <c r="C25" s="9">
        <v>63</v>
      </c>
      <c r="D25" s="10">
        <v>0</v>
      </c>
      <c r="E25" s="47">
        <v>5</v>
      </c>
      <c r="F25" s="47">
        <v>1</v>
      </c>
      <c r="G25" s="15">
        <f t="shared" si="0"/>
        <v>0.2</v>
      </c>
    </row>
    <row r="26" spans="1:7" s="1" customFormat="1" ht="18.149999999999999" customHeight="1" x14ac:dyDescent="0.25">
      <c r="A26" s="11" t="s">
        <v>82</v>
      </c>
      <c r="B26" s="12" t="s">
        <v>84</v>
      </c>
      <c r="C26" s="13">
        <v>138</v>
      </c>
      <c r="D26" s="14">
        <v>0</v>
      </c>
      <c r="E26" s="47">
        <v>13</v>
      </c>
      <c r="F26" s="47">
        <v>3</v>
      </c>
      <c r="G26" s="17">
        <f t="shared" si="0"/>
        <v>0.23076923076923078</v>
      </c>
    </row>
    <row r="27" spans="1:7" s="1" customFormat="1" ht="18.149999999999999" customHeight="1" x14ac:dyDescent="0.25">
      <c r="A27" s="8" t="s">
        <v>82</v>
      </c>
      <c r="B27" s="3" t="s">
        <v>85</v>
      </c>
      <c r="C27" s="9">
        <v>243</v>
      </c>
      <c r="D27" s="10">
        <v>0</v>
      </c>
      <c r="E27" s="47">
        <v>34</v>
      </c>
      <c r="F27" s="47">
        <v>0</v>
      </c>
      <c r="G27" s="15">
        <f t="shared" si="0"/>
        <v>0</v>
      </c>
    </row>
    <row r="28" spans="1:7" s="1" customFormat="1" ht="18.149999999999999" customHeight="1" x14ac:dyDescent="0.25">
      <c r="A28" s="11" t="s">
        <v>82</v>
      </c>
      <c r="B28" s="12" t="s">
        <v>86</v>
      </c>
      <c r="C28" s="13">
        <v>12</v>
      </c>
      <c r="D28" s="14">
        <v>0</v>
      </c>
      <c r="E28" s="47">
        <v>4</v>
      </c>
      <c r="F28" s="47">
        <v>0</v>
      </c>
      <c r="G28" s="15">
        <f t="shared" si="0"/>
        <v>0</v>
      </c>
    </row>
    <row r="29" spans="1:7" s="1" customFormat="1" ht="18.149999999999999" customHeight="1" x14ac:dyDescent="0.25">
      <c r="A29" s="8" t="s">
        <v>87</v>
      </c>
      <c r="B29" s="3" t="s">
        <v>88</v>
      </c>
      <c r="C29" s="9">
        <v>94</v>
      </c>
      <c r="D29" s="10">
        <v>28</v>
      </c>
      <c r="E29" s="47">
        <v>13</v>
      </c>
      <c r="F29" s="47">
        <v>4</v>
      </c>
      <c r="G29" s="17">
        <f t="shared" si="0"/>
        <v>0.30769230769230771</v>
      </c>
    </row>
    <row r="30" spans="1:7" s="1" customFormat="1" ht="18.149999999999999" customHeight="1" x14ac:dyDescent="0.25">
      <c r="A30" s="11" t="s">
        <v>87</v>
      </c>
      <c r="B30" s="12" t="s">
        <v>89</v>
      </c>
      <c r="C30" s="13">
        <v>121</v>
      </c>
      <c r="D30" s="14">
        <v>35</v>
      </c>
      <c r="E30" s="47">
        <v>12</v>
      </c>
      <c r="F30" s="47">
        <v>7</v>
      </c>
      <c r="G30" s="15">
        <f t="shared" si="0"/>
        <v>0.58333333333333337</v>
      </c>
    </row>
    <row r="31" spans="1:7" s="1" customFormat="1" ht="18.149999999999999" customHeight="1" x14ac:dyDescent="0.25">
      <c r="A31" s="11" t="s">
        <v>90</v>
      </c>
      <c r="B31" s="12" t="s">
        <v>91</v>
      </c>
      <c r="C31" s="13">
        <v>67</v>
      </c>
      <c r="D31" s="14">
        <v>25</v>
      </c>
      <c r="E31" s="47">
        <v>7</v>
      </c>
      <c r="F31" s="47">
        <v>5</v>
      </c>
      <c r="G31" s="17">
        <f t="shared" si="0"/>
        <v>0.7142857142857143</v>
      </c>
    </row>
    <row r="32" spans="1:7" s="1" customFormat="1" ht="18.149999999999999" customHeight="1" x14ac:dyDescent="0.25">
      <c r="A32" s="11" t="s">
        <v>92</v>
      </c>
      <c r="B32" s="12" t="s">
        <v>93</v>
      </c>
      <c r="C32" s="13">
        <v>150</v>
      </c>
      <c r="D32" s="14">
        <v>0</v>
      </c>
      <c r="E32" s="47">
        <v>13</v>
      </c>
      <c r="F32" s="47">
        <v>0</v>
      </c>
      <c r="G32" s="15">
        <f t="shared" si="0"/>
        <v>0</v>
      </c>
    </row>
    <row r="33" spans="1:7" s="1" customFormat="1" ht="18.149999999999999" customHeight="1" x14ac:dyDescent="0.25">
      <c r="A33" s="8" t="s">
        <v>18</v>
      </c>
      <c r="B33" s="3" t="s">
        <v>20</v>
      </c>
      <c r="C33" s="9">
        <v>6</v>
      </c>
      <c r="D33" s="10">
        <v>0</v>
      </c>
      <c r="E33" s="47">
        <v>5</v>
      </c>
      <c r="F33" s="47">
        <v>3</v>
      </c>
      <c r="G33" s="15">
        <f t="shared" si="0"/>
        <v>0.6</v>
      </c>
    </row>
    <row r="34" spans="1:7" s="1" customFormat="1" ht="18.149999999999999" customHeight="1" x14ac:dyDescent="0.25">
      <c r="A34" s="11" t="s">
        <v>94</v>
      </c>
      <c r="B34" s="12" t="s">
        <v>95</v>
      </c>
      <c r="C34" s="13">
        <v>243</v>
      </c>
      <c r="D34" s="14">
        <v>45</v>
      </c>
      <c r="E34" s="47">
        <v>29</v>
      </c>
      <c r="F34" s="47">
        <v>6</v>
      </c>
      <c r="G34" s="15">
        <f t="shared" si="0"/>
        <v>0.20689655172413793</v>
      </c>
    </row>
    <row r="35" spans="1:7" s="1" customFormat="1" ht="18.149999999999999" customHeight="1" x14ac:dyDescent="0.25">
      <c r="A35" s="11" t="s">
        <v>96</v>
      </c>
      <c r="B35" s="12" t="s">
        <v>97</v>
      </c>
      <c r="C35" s="13">
        <v>271</v>
      </c>
      <c r="D35" s="14">
        <v>69</v>
      </c>
      <c r="E35" s="47">
        <v>46</v>
      </c>
      <c r="F35" s="47">
        <v>3</v>
      </c>
      <c r="G35" s="15">
        <f t="shared" si="0"/>
        <v>6.5217391304347824E-2</v>
      </c>
    </row>
    <row r="36" spans="1:7" s="1" customFormat="1" ht="18.149999999999999" customHeight="1" x14ac:dyDescent="0.25">
      <c r="A36" s="8" t="s">
        <v>98</v>
      </c>
      <c r="B36" s="3" t="s">
        <v>99</v>
      </c>
      <c r="C36" s="9">
        <v>109</v>
      </c>
      <c r="D36" s="10">
        <v>10</v>
      </c>
      <c r="E36" s="47">
        <v>27</v>
      </c>
      <c r="F36" s="47">
        <v>0</v>
      </c>
      <c r="G36" s="15">
        <f t="shared" si="0"/>
        <v>0</v>
      </c>
    </row>
    <row r="37" spans="1:7" s="1" customFormat="1" ht="18.149999999999999" customHeight="1" x14ac:dyDescent="0.25">
      <c r="A37" s="8" t="s">
        <v>100</v>
      </c>
      <c r="B37" s="3" t="s">
        <v>101</v>
      </c>
      <c r="C37" s="9">
        <v>79</v>
      </c>
      <c r="D37" s="10">
        <v>0</v>
      </c>
      <c r="E37" s="47">
        <v>15</v>
      </c>
      <c r="F37" s="47">
        <v>0</v>
      </c>
      <c r="G37" s="15">
        <f t="shared" si="0"/>
        <v>0</v>
      </c>
    </row>
    <row r="38" spans="1:7" s="1" customFormat="1" ht="18.149999999999999" customHeight="1" x14ac:dyDescent="0.25">
      <c r="A38" s="11" t="s">
        <v>102</v>
      </c>
      <c r="B38" s="12" t="s">
        <v>103</v>
      </c>
      <c r="C38" s="13">
        <v>49</v>
      </c>
      <c r="D38" s="14">
        <v>9</v>
      </c>
      <c r="E38" s="47">
        <v>14</v>
      </c>
      <c r="F38" s="47">
        <v>1</v>
      </c>
      <c r="G38" s="15">
        <f t="shared" si="0"/>
        <v>7.1428571428571425E-2</v>
      </c>
    </row>
    <row r="39" spans="1:7" s="1" customFormat="1" ht="18.149999999999999" customHeight="1" x14ac:dyDescent="0.25">
      <c r="A39" s="11" t="s">
        <v>104</v>
      </c>
      <c r="B39" s="12" t="s">
        <v>105</v>
      </c>
      <c r="C39" s="13">
        <v>51</v>
      </c>
      <c r="D39" s="14">
        <v>16</v>
      </c>
      <c r="E39" s="47">
        <v>16</v>
      </c>
      <c r="F39" s="47">
        <v>0</v>
      </c>
      <c r="G39" s="15">
        <f t="shared" si="0"/>
        <v>0</v>
      </c>
    </row>
    <row r="40" spans="1:7" s="1" customFormat="1" ht="18.149999999999999" customHeight="1" x14ac:dyDescent="0.25">
      <c r="A40" s="8" t="s">
        <v>104</v>
      </c>
      <c r="B40" s="3" t="s">
        <v>106</v>
      </c>
      <c r="C40" s="9">
        <v>15</v>
      </c>
      <c r="D40" s="10">
        <v>4</v>
      </c>
      <c r="E40" s="47">
        <v>15</v>
      </c>
      <c r="F40" s="47">
        <v>4</v>
      </c>
      <c r="G40" s="17">
        <f t="shared" si="0"/>
        <v>0.26666666666666666</v>
      </c>
    </row>
    <row r="41" spans="1:7" s="1" customFormat="1" ht="18.149999999999999" customHeight="1" x14ac:dyDescent="0.25">
      <c r="A41" s="8" t="s">
        <v>107</v>
      </c>
      <c r="B41" s="3" t="s">
        <v>108</v>
      </c>
      <c r="C41" s="9">
        <v>60</v>
      </c>
      <c r="D41" s="10">
        <v>13</v>
      </c>
      <c r="E41" s="47">
        <v>19</v>
      </c>
      <c r="F41" s="47">
        <v>2</v>
      </c>
      <c r="G41" s="15">
        <f t="shared" si="0"/>
        <v>0.10526315789473684</v>
      </c>
    </row>
    <row r="42" spans="1:7" s="1" customFormat="1" ht="24.6" customHeight="1" x14ac:dyDescent="0.25">
      <c r="A42" s="11" t="s">
        <v>109</v>
      </c>
      <c r="B42" s="12" t="s">
        <v>110</v>
      </c>
      <c r="C42" s="13">
        <v>1</v>
      </c>
      <c r="D42" s="14">
        <v>0</v>
      </c>
      <c r="E42" s="47">
        <v>1</v>
      </c>
      <c r="F42" s="47">
        <v>0</v>
      </c>
      <c r="G42" s="15">
        <f t="shared" si="0"/>
        <v>0</v>
      </c>
    </row>
    <row r="43" spans="1:7" s="1" customFormat="1" ht="18.149999999999999" customHeight="1" x14ac:dyDescent="0.25">
      <c r="A43" s="11" t="s">
        <v>111</v>
      </c>
      <c r="B43" s="12" t="s">
        <v>112</v>
      </c>
      <c r="C43" s="13">
        <v>10</v>
      </c>
      <c r="D43" s="14">
        <v>2</v>
      </c>
      <c r="E43" s="47">
        <v>1</v>
      </c>
      <c r="F43" s="47">
        <v>0</v>
      </c>
      <c r="G43" s="15">
        <f t="shared" si="0"/>
        <v>0</v>
      </c>
    </row>
    <row r="44" spans="1:7" s="1" customFormat="1" ht="18.149999999999999" customHeight="1" x14ac:dyDescent="0.25">
      <c r="A44" s="8" t="s">
        <v>111</v>
      </c>
      <c r="B44" s="3" t="s">
        <v>113</v>
      </c>
      <c r="C44" s="9">
        <v>3</v>
      </c>
      <c r="D44" s="10">
        <v>1</v>
      </c>
      <c r="E44" s="47">
        <v>1</v>
      </c>
      <c r="F44" s="47">
        <v>0</v>
      </c>
      <c r="G44" s="15">
        <f t="shared" si="0"/>
        <v>0</v>
      </c>
    </row>
    <row r="45" spans="1:7" s="1" customFormat="1" ht="18.149999999999999" customHeight="1" x14ac:dyDescent="0.25">
      <c r="A45" s="11" t="s">
        <v>111</v>
      </c>
      <c r="B45" s="12" t="s">
        <v>114</v>
      </c>
      <c r="C45" s="13">
        <v>11</v>
      </c>
      <c r="D45" s="14">
        <v>2</v>
      </c>
      <c r="E45" s="47">
        <v>1</v>
      </c>
      <c r="F45" s="47">
        <v>0</v>
      </c>
      <c r="G45" s="15">
        <f t="shared" ref="G45:G67" si="1">F45/E45</f>
        <v>0</v>
      </c>
    </row>
    <row r="46" spans="1:7" s="1" customFormat="1" ht="18.149999999999999" customHeight="1" x14ac:dyDescent="0.25">
      <c r="A46" s="11" t="s">
        <v>115</v>
      </c>
      <c r="B46" s="12" t="s">
        <v>116</v>
      </c>
      <c r="C46" s="13">
        <v>64</v>
      </c>
      <c r="D46" s="14">
        <v>0</v>
      </c>
      <c r="E46" s="47">
        <v>13</v>
      </c>
      <c r="F46" s="47">
        <v>0</v>
      </c>
      <c r="G46" s="15">
        <f t="shared" si="1"/>
        <v>0</v>
      </c>
    </row>
    <row r="47" spans="1:7" s="1" customFormat="1" ht="18.149999999999999" customHeight="1" x14ac:dyDescent="0.25">
      <c r="A47" s="11" t="s">
        <v>117</v>
      </c>
      <c r="B47" s="12" t="s">
        <v>118</v>
      </c>
      <c r="C47" s="13">
        <v>57</v>
      </c>
      <c r="D47" s="14">
        <v>0</v>
      </c>
      <c r="E47" s="47">
        <v>14</v>
      </c>
      <c r="F47" s="47">
        <v>0</v>
      </c>
      <c r="G47" s="15">
        <f t="shared" si="1"/>
        <v>0</v>
      </c>
    </row>
    <row r="48" spans="1:7" s="1" customFormat="1" ht="18.149999999999999" customHeight="1" x14ac:dyDescent="0.25">
      <c r="A48" s="8" t="s">
        <v>119</v>
      </c>
      <c r="B48" s="3" t="s">
        <v>120</v>
      </c>
      <c r="C48" s="9">
        <v>158</v>
      </c>
      <c r="D48" s="10">
        <v>34</v>
      </c>
      <c r="E48" s="47">
        <v>32</v>
      </c>
      <c r="F48" s="47">
        <v>4</v>
      </c>
      <c r="G48" s="15">
        <f t="shared" si="1"/>
        <v>0.125</v>
      </c>
    </row>
    <row r="49" spans="1:7" s="1" customFormat="1" ht="18.149999999999999" customHeight="1" x14ac:dyDescent="0.25">
      <c r="A49" s="11" t="s">
        <v>119</v>
      </c>
      <c r="B49" s="12" t="s">
        <v>121</v>
      </c>
      <c r="C49" s="13">
        <v>2</v>
      </c>
      <c r="D49" s="14">
        <v>0</v>
      </c>
      <c r="E49" s="47">
        <v>1</v>
      </c>
      <c r="F49" s="47">
        <v>0</v>
      </c>
      <c r="G49" s="15">
        <f t="shared" si="1"/>
        <v>0</v>
      </c>
    </row>
    <row r="50" spans="1:7" s="1" customFormat="1" ht="18.149999999999999" customHeight="1" x14ac:dyDescent="0.25">
      <c r="A50" s="11" t="s">
        <v>122</v>
      </c>
      <c r="B50" s="12" t="s">
        <v>123</v>
      </c>
      <c r="C50" s="13">
        <v>97</v>
      </c>
      <c r="D50" s="14">
        <v>4</v>
      </c>
      <c r="E50" s="47">
        <v>7</v>
      </c>
      <c r="F50" s="47">
        <v>1</v>
      </c>
      <c r="G50" s="15">
        <f t="shared" si="1"/>
        <v>0.14285714285714285</v>
      </c>
    </row>
    <row r="51" spans="1:7" s="1" customFormat="1" ht="18.149999999999999" customHeight="1" x14ac:dyDescent="0.25">
      <c r="A51" s="11" t="s">
        <v>124</v>
      </c>
      <c r="B51" s="12" t="s">
        <v>125</v>
      </c>
      <c r="C51" s="13">
        <v>63</v>
      </c>
      <c r="D51" s="14">
        <v>17</v>
      </c>
      <c r="E51" s="47">
        <v>8</v>
      </c>
      <c r="F51" s="47">
        <v>2</v>
      </c>
      <c r="G51" s="17">
        <f t="shared" si="1"/>
        <v>0.25</v>
      </c>
    </row>
    <row r="52" spans="1:7" s="1" customFormat="1" ht="18.149999999999999" customHeight="1" x14ac:dyDescent="0.25">
      <c r="A52" s="8" t="s">
        <v>124</v>
      </c>
      <c r="B52" s="3" t="s">
        <v>126</v>
      </c>
      <c r="C52" s="9">
        <v>36</v>
      </c>
      <c r="D52" s="10">
        <v>0</v>
      </c>
      <c r="E52" s="47">
        <v>8</v>
      </c>
      <c r="F52" s="47">
        <v>0</v>
      </c>
      <c r="G52" s="15">
        <f t="shared" si="1"/>
        <v>0</v>
      </c>
    </row>
    <row r="53" spans="1:7" s="1" customFormat="1" ht="18.149999999999999" customHeight="1" x14ac:dyDescent="0.25">
      <c r="A53" s="11" t="s">
        <v>124</v>
      </c>
      <c r="B53" s="12" t="s">
        <v>127</v>
      </c>
      <c r="C53" s="13">
        <v>279</v>
      </c>
      <c r="D53" s="14">
        <v>0</v>
      </c>
      <c r="E53" s="47">
        <v>19</v>
      </c>
      <c r="F53" s="47">
        <v>6</v>
      </c>
      <c r="G53" s="15">
        <f t="shared" si="1"/>
        <v>0.31578947368421051</v>
      </c>
    </row>
    <row r="54" spans="1:7" s="1" customFormat="1" ht="18.149999999999999" customHeight="1" x14ac:dyDescent="0.25">
      <c r="A54" s="11" t="s">
        <v>128</v>
      </c>
      <c r="B54" s="12" t="s">
        <v>129</v>
      </c>
      <c r="C54" s="13">
        <v>125</v>
      </c>
      <c r="D54" s="14">
        <v>39</v>
      </c>
      <c r="E54" s="47">
        <v>47</v>
      </c>
      <c r="F54" s="47">
        <v>0</v>
      </c>
      <c r="G54" s="15">
        <f t="shared" si="1"/>
        <v>0</v>
      </c>
    </row>
    <row r="55" spans="1:7" s="1" customFormat="1" ht="18.149999999999999" customHeight="1" x14ac:dyDescent="0.25">
      <c r="A55" s="8" t="s">
        <v>130</v>
      </c>
      <c r="B55" s="3" t="s">
        <v>131</v>
      </c>
      <c r="C55" s="9">
        <v>203</v>
      </c>
      <c r="D55" s="10">
        <v>0</v>
      </c>
      <c r="E55" s="47">
        <v>89</v>
      </c>
      <c r="F55" s="47">
        <v>1</v>
      </c>
      <c r="G55" s="15">
        <f t="shared" si="1"/>
        <v>1.1235955056179775E-2</v>
      </c>
    </row>
    <row r="56" spans="1:7" s="1" customFormat="1" ht="18.149999999999999" customHeight="1" x14ac:dyDescent="0.25">
      <c r="A56" s="8" t="s">
        <v>132</v>
      </c>
      <c r="B56" s="3" t="s">
        <v>133</v>
      </c>
      <c r="C56" s="9">
        <v>326</v>
      </c>
      <c r="D56" s="10">
        <v>17</v>
      </c>
      <c r="E56" s="47">
        <v>17</v>
      </c>
      <c r="F56" s="47">
        <v>3</v>
      </c>
      <c r="G56" s="15">
        <f t="shared" si="1"/>
        <v>0.17647058823529413</v>
      </c>
    </row>
    <row r="57" spans="1:7" s="1" customFormat="1" ht="18.149999999999999" customHeight="1" x14ac:dyDescent="0.25">
      <c r="A57" s="8" t="s">
        <v>132</v>
      </c>
      <c r="B57" s="3" t="s">
        <v>134</v>
      </c>
      <c r="C57" s="9">
        <v>34</v>
      </c>
      <c r="D57" s="10">
        <v>4</v>
      </c>
      <c r="E57" s="47">
        <v>11</v>
      </c>
      <c r="F57" s="47">
        <v>0</v>
      </c>
      <c r="G57" s="15">
        <f t="shared" si="1"/>
        <v>0</v>
      </c>
    </row>
    <row r="58" spans="1:7" s="1" customFormat="1" ht="18.149999999999999" customHeight="1" x14ac:dyDescent="0.25">
      <c r="A58" s="11" t="s">
        <v>132</v>
      </c>
      <c r="B58" s="12" t="s">
        <v>135</v>
      </c>
      <c r="C58" s="13">
        <v>23</v>
      </c>
      <c r="D58" s="14">
        <v>5</v>
      </c>
      <c r="E58" s="47">
        <v>2</v>
      </c>
      <c r="F58" s="47">
        <v>0</v>
      </c>
      <c r="G58" s="15">
        <f t="shared" si="1"/>
        <v>0</v>
      </c>
    </row>
    <row r="59" spans="1:7" s="1" customFormat="1" ht="18.149999999999999" customHeight="1" x14ac:dyDescent="0.25">
      <c r="A59" s="8" t="s">
        <v>132</v>
      </c>
      <c r="B59" s="3" t="s">
        <v>136</v>
      </c>
      <c r="C59" s="9">
        <v>98</v>
      </c>
      <c r="D59" s="10">
        <v>20</v>
      </c>
      <c r="E59" s="47">
        <v>11</v>
      </c>
      <c r="F59" s="47">
        <v>1</v>
      </c>
      <c r="G59" s="15">
        <f t="shared" si="1"/>
        <v>9.0909090909090912E-2</v>
      </c>
    </row>
    <row r="60" spans="1:7" s="1" customFormat="1" ht="18.149999999999999" customHeight="1" x14ac:dyDescent="0.25">
      <c r="A60" s="22" t="s">
        <v>137</v>
      </c>
      <c r="B60" s="3" t="s">
        <v>138</v>
      </c>
      <c r="C60" s="9">
        <v>451</v>
      </c>
      <c r="D60" s="10">
        <v>101</v>
      </c>
      <c r="E60" s="47">
        <v>40</v>
      </c>
      <c r="F60" s="47">
        <v>9</v>
      </c>
      <c r="G60" s="17">
        <f t="shared" si="1"/>
        <v>0.22500000000000001</v>
      </c>
    </row>
    <row r="61" spans="1:7" s="1" customFormat="1" ht="18.149999999999999" customHeight="1" x14ac:dyDescent="0.25">
      <c r="A61" s="11" t="s">
        <v>137</v>
      </c>
      <c r="B61" s="12" t="s">
        <v>139</v>
      </c>
      <c r="C61" s="13">
        <v>1683</v>
      </c>
      <c r="D61" s="14">
        <v>0</v>
      </c>
      <c r="E61" s="47">
        <v>62</v>
      </c>
      <c r="F61" s="47">
        <v>1</v>
      </c>
      <c r="G61" s="15">
        <f t="shared" si="1"/>
        <v>1.6129032258064516E-2</v>
      </c>
    </row>
    <row r="62" spans="1:7" s="1" customFormat="1" ht="18.149999999999999" customHeight="1" x14ac:dyDescent="0.25">
      <c r="A62" s="11" t="s">
        <v>140</v>
      </c>
      <c r="B62" s="12" t="s">
        <v>141</v>
      </c>
      <c r="C62" s="13">
        <v>4</v>
      </c>
      <c r="D62" s="14">
        <v>0</v>
      </c>
      <c r="E62" s="47">
        <v>0</v>
      </c>
      <c r="F62" s="47">
        <v>0</v>
      </c>
      <c r="G62" s="15" t="e">
        <f t="shared" si="1"/>
        <v>#DIV/0!</v>
      </c>
    </row>
    <row r="63" spans="1:7" s="1" customFormat="1" ht="18.149999999999999" customHeight="1" x14ac:dyDescent="0.25">
      <c r="A63" s="8" t="s">
        <v>142</v>
      </c>
      <c r="B63" s="3" t="s">
        <v>143</v>
      </c>
      <c r="C63" s="9">
        <v>29</v>
      </c>
      <c r="D63" s="10">
        <v>6</v>
      </c>
      <c r="E63" s="47">
        <v>4</v>
      </c>
      <c r="F63" s="47">
        <v>1</v>
      </c>
      <c r="G63" s="17">
        <f t="shared" si="1"/>
        <v>0.25</v>
      </c>
    </row>
    <row r="64" spans="1:7" s="1" customFormat="1" ht="24.6" customHeight="1" x14ac:dyDescent="0.25">
      <c r="A64" s="11" t="s">
        <v>38</v>
      </c>
      <c r="B64" s="12" t="s">
        <v>39</v>
      </c>
      <c r="C64" s="13">
        <v>48</v>
      </c>
      <c r="D64" s="14">
        <v>0</v>
      </c>
      <c r="E64" s="47">
        <v>17</v>
      </c>
      <c r="F64" s="47">
        <v>4</v>
      </c>
      <c r="G64" s="17">
        <f t="shared" si="1"/>
        <v>0.23529411764705882</v>
      </c>
    </row>
    <row r="65" spans="1:7" s="1" customFormat="1" ht="18.149999999999999" customHeight="1" x14ac:dyDescent="0.25">
      <c r="A65" s="8" t="s">
        <v>144</v>
      </c>
      <c r="B65" s="3" t="s">
        <v>145</v>
      </c>
      <c r="C65" s="9">
        <v>18</v>
      </c>
      <c r="D65" s="10">
        <v>0</v>
      </c>
      <c r="E65" s="47">
        <v>1</v>
      </c>
      <c r="F65" s="47">
        <v>0</v>
      </c>
      <c r="G65" s="15">
        <f t="shared" si="1"/>
        <v>0</v>
      </c>
    </row>
    <row r="66" spans="1:7" s="1" customFormat="1" ht="18.149999999999999" customHeight="1" x14ac:dyDescent="0.25">
      <c r="A66" s="11" t="s">
        <v>144</v>
      </c>
      <c r="B66" s="12" t="s">
        <v>146</v>
      </c>
      <c r="C66" s="13">
        <v>396</v>
      </c>
      <c r="D66" s="14">
        <v>45</v>
      </c>
      <c r="E66" s="47">
        <v>28</v>
      </c>
      <c r="F66" s="47">
        <v>0</v>
      </c>
      <c r="G66" s="15">
        <f t="shared" si="1"/>
        <v>0</v>
      </c>
    </row>
    <row r="67" spans="1:7" s="1" customFormat="1" ht="18.149999999999999" customHeight="1" x14ac:dyDescent="0.25">
      <c r="A67" s="11" t="s">
        <v>147</v>
      </c>
      <c r="B67" s="12" t="s">
        <v>148</v>
      </c>
      <c r="C67" s="13">
        <v>72</v>
      </c>
      <c r="D67" s="14">
        <v>0</v>
      </c>
      <c r="E67" s="47">
        <v>11</v>
      </c>
      <c r="F67" s="47">
        <v>2</v>
      </c>
      <c r="G67" s="15">
        <f t="shared" si="1"/>
        <v>0.18181818181818182</v>
      </c>
    </row>
    <row r="68" spans="1:7" s="1" customFormat="1" ht="18.149999999999999" customHeight="1" x14ac:dyDescent="0.25">
      <c r="A68" s="8" t="s">
        <v>149</v>
      </c>
      <c r="B68" s="3" t="s">
        <v>150</v>
      </c>
      <c r="C68" s="9">
        <v>338</v>
      </c>
      <c r="D68" s="10">
        <v>92</v>
      </c>
      <c r="E68" s="47">
        <v>62</v>
      </c>
      <c r="F68" s="47">
        <v>0</v>
      </c>
      <c r="G68" s="15">
        <f t="shared" ref="G68:G71" si="2">F68/E68</f>
        <v>0</v>
      </c>
    </row>
    <row r="69" spans="1:7" s="1" customFormat="1" ht="18.149999999999999" customHeight="1" x14ac:dyDescent="0.25">
      <c r="A69" s="11" t="s">
        <v>149</v>
      </c>
      <c r="B69" s="12" t="s">
        <v>151</v>
      </c>
      <c r="C69" s="13">
        <v>88</v>
      </c>
      <c r="D69" s="14">
        <v>22</v>
      </c>
      <c r="E69" s="47">
        <v>14</v>
      </c>
      <c r="F69" s="47">
        <v>0</v>
      </c>
      <c r="G69" s="15">
        <f t="shared" si="2"/>
        <v>0</v>
      </c>
    </row>
    <row r="70" spans="1:7" s="1" customFormat="1" ht="18.149999999999999" customHeight="1" x14ac:dyDescent="0.25">
      <c r="A70" s="8" t="s">
        <v>149</v>
      </c>
      <c r="B70" s="3" t="s">
        <v>152</v>
      </c>
      <c r="C70" s="9">
        <v>1</v>
      </c>
      <c r="D70" s="10">
        <v>0</v>
      </c>
      <c r="E70" s="47">
        <v>1</v>
      </c>
      <c r="F70" s="47">
        <v>0</v>
      </c>
      <c r="G70" s="15">
        <f t="shared" si="2"/>
        <v>0</v>
      </c>
    </row>
    <row r="71" spans="1:7" s="1" customFormat="1" ht="28.65" customHeight="1" x14ac:dyDescent="0.3">
      <c r="A71" s="8" t="s">
        <v>168</v>
      </c>
      <c r="B71" s="64"/>
      <c r="C71" s="64"/>
      <c r="D71" s="64"/>
      <c r="E71" s="65">
        <f>SUM(E4:E70)</f>
        <v>3244</v>
      </c>
      <c r="F71" s="65">
        <f>SUM(F4:F70)</f>
        <v>81</v>
      </c>
      <c r="G71" s="66">
        <f t="shared" si="2"/>
        <v>2.49691738594328E-2</v>
      </c>
    </row>
  </sheetData>
  <mergeCells count="3">
    <mergeCell ref="A2:B2"/>
    <mergeCell ref="C2:D2"/>
    <mergeCell ref="E2:G2"/>
  </mergeCells>
  <pageMargins left="0.7" right="0.7" top="0.75" bottom="0.75" header="0.3" footer="0.3"/>
  <pageSetup paperSize="9" scale="94" fitToHeight="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Report description</vt:lpstr>
      <vt:lpstr>Opt-out </vt:lpstr>
      <vt:lpstr>Opt-in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SPICHTINGER Daniel (RTD)</cp:lastModifiedBy>
  <cp:lastPrinted>2016-04-28T14:02:11Z</cp:lastPrinted>
  <dcterms:created xsi:type="dcterms:W3CDTF">2010-03-23T10:34:53Z</dcterms:created>
  <dcterms:modified xsi:type="dcterms:W3CDTF">2018-01-11T16:22:10Z</dcterms:modified>
</cp:coreProperties>
</file>